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uchi\Downloads\"/>
    </mc:Choice>
  </mc:AlternateContent>
  <xr:revisionPtr revIDLastSave="0" documentId="13_ncr:1_{A1F92BF5-D5C8-4A61-98DE-E6F0212C5964}" xr6:coauthVersionLast="47" xr6:coauthVersionMax="47" xr10:uidLastSave="{00000000-0000-0000-0000-000000000000}"/>
  <bookViews>
    <workbookView xWindow="0" yWindow="525" windowWidth="26910" windowHeight="16575" xr2:uid="{9925D3DE-EDBC-4EA4-9DE4-C086E4A0C827}"/>
  </bookViews>
  <sheets>
    <sheet name="１．案件情報" sheetId="2" r:id="rId1"/>
    <sheet name="２．業務報告" sheetId="3" r:id="rId2"/>
    <sheet name="３．口座情報" sheetId="4" r:id="rId3"/>
    <sheet name="４．報酬" sheetId="5" r:id="rId4"/>
    <sheet name="５．実費" sheetId="6" r:id="rId5"/>
    <sheet name="プルダウンリスト" sheetId="7" r:id="rId6"/>
  </sheets>
  <definedNames>
    <definedName name="_xlnm._FilterDatabase" localSheetId="4" hidden="1">'５．実費'!$C$19:$N$66</definedName>
    <definedName name="_xlnm.Print_Area" localSheetId="0">'１．案件情報'!$A$1:$M$45</definedName>
    <definedName name="_xlnm.Print_Area" localSheetId="1">'２．業務報告'!$A$1:$S$64</definedName>
    <definedName name="_xlnm.Print_Area" localSheetId="2">'３．口座情報'!$A$1:$AH$23</definedName>
    <definedName name="_xlnm.Print_Area" localSheetId="3">'４．報酬'!$A$1:$H$38</definedName>
    <definedName name="_xlnm.Print_Area" localSheetId="4">'５．実費'!$A$1:$O$66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3" l="1"/>
  <c r="G17" i="5"/>
  <c r="E17" i="5"/>
  <c r="E18" i="5" s="1"/>
  <c r="G16" i="5"/>
  <c r="E16" i="5"/>
  <c r="D11" i="5"/>
  <c r="G19" i="5" l="1"/>
  <c r="G18" i="5"/>
  <c r="E19" i="5"/>
  <c r="G32" i="5" l="1"/>
  <c r="E32" i="5"/>
  <c r="G31" i="5"/>
  <c r="E31" i="5"/>
  <c r="G20" i="5"/>
  <c r="E20" i="5"/>
  <c r="G33" i="5" l="1"/>
  <c r="E33" i="5"/>
  <c r="G21" i="3"/>
  <c r="D23" i="3"/>
  <c r="G23" i="3"/>
  <c r="D24" i="3"/>
  <c r="G24" i="3"/>
  <c r="D25" i="3"/>
  <c r="G25" i="3"/>
  <c r="D26" i="3"/>
  <c r="G26" i="3"/>
  <c r="D27" i="3"/>
  <c r="G27" i="3"/>
  <c r="D28" i="3"/>
  <c r="G28" i="3"/>
  <c r="D31" i="3"/>
  <c r="G31" i="3"/>
  <c r="D32" i="3"/>
  <c r="D33" i="3"/>
  <c r="D34" i="3"/>
  <c r="D35" i="3"/>
  <c r="D36" i="3"/>
  <c r="D37" i="3"/>
  <c r="D38" i="3"/>
  <c r="D39" i="3"/>
  <c r="D40" i="3"/>
  <c r="D41" i="3"/>
  <c r="D42" i="3"/>
  <c r="F10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22" i="6"/>
  <c r="D8" i="5"/>
  <c r="L8" i="4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22" i="3"/>
  <c r="D21" i="3"/>
  <c r="F9" i="6"/>
  <c r="F8" i="6"/>
  <c r="G22" i="3"/>
  <c r="G32" i="3"/>
  <c r="G33" i="3"/>
  <c r="G34" i="3"/>
  <c r="G35" i="3"/>
  <c r="G36" i="3"/>
  <c r="G37" i="3"/>
  <c r="G38" i="3"/>
  <c r="G39" i="3"/>
  <c r="G40" i="3"/>
  <c r="G41" i="3"/>
  <c r="G42" i="3"/>
  <c r="G43" i="3"/>
  <c r="G11" i="6" l="1"/>
  <c r="Q11" i="6"/>
  <c r="P11" i="6" s="1"/>
  <c r="E11" i="3"/>
  <c r="E10" i="3"/>
  <c r="I11" i="6" l="1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L32" i="7"/>
  <c r="N31" i="7"/>
  <c r="N30" i="7"/>
  <c r="L29" i="7"/>
  <c r="N28" i="7"/>
  <c r="M27" i="7"/>
  <c r="L26" i="7"/>
  <c r="M25" i="7"/>
  <c r="L24" i="7"/>
  <c r="N23" i="7"/>
  <c r="N22" i="7"/>
  <c r="L21" i="7"/>
  <c r="N20" i="7"/>
  <c r="M19" i="7"/>
  <c r="N18" i="7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M45" i="2"/>
  <c r="L40" i="2"/>
  <c r="J40" i="2"/>
  <c r="R12" i="3" l="1"/>
  <c r="M29" i="7"/>
  <c r="M24" i="7"/>
  <c r="N29" i="7"/>
  <c r="N24" i="7"/>
  <c r="AB6" i="4"/>
  <c r="N19" i="7"/>
  <c r="M21" i="7"/>
  <c r="N21" i="7"/>
  <c r="AC6" i="4"/>
  <c r="N27" i="7"/>
  <c r="M32" i="7"/>
  <c r="N32" i="7"/>
  <c r="I1" i="7"/>
  <c r="G1" i="7" s="1"/>
  <c r="L18" i="7"/>
  <c r="M18" i="7"/>
  <c r="L23" i="7"/>
  <c r="M26" i="7"/>
  <c r="L31" i="7"/>
  <c r="L20" i="7"/>
  <c r="M23" i="7"/>
  <c r="N26" i="7"/>
  <c r="L28" i="7"/>
  <c r="M31" i="7"/>
  <c r="L17" i="7"/>
  <c r="M17" i="7" s="1"/>
  <c r="N17" i="7" s="1"/>
  <c r="M28" i="7"/>
  <c r="L22" i="7"/>
  <c r="L30" i="7"/>
  <c r="L19" i="7"/>
  <c r="M22" i="7"/>
  <c r="N25" i="7"/>
  <c r="L27" i="7"/>
  <c r="M30" i="7"/>
  <c r="M20" i="7"/>
  <c r="L25" i="7"/>
  <c r="S13" i="3" l="1"/>
  <c r="G70" i="7"/>
  <c r="G62" i="7"/>
  <c r="G54" i="7"/>
  <c r="G46" i="7"/>
  <c r="G38" i="7"/>
  <c r="G26" i="7"/>
  <c r="G18" i="7"/>
  <c r="G14" i="7"/>
  <c r="G6" i="7"/>
  <c r="G60" i="7"/>
  <c r="G44" i="7"/>
  <c r="G32" i="7"/>
  <c r="G24" i="7"/>
  <c r="G4" i="7"/>
  <c r="G67" i="7"/>
  <c r="G51" i="7"/>
  <c r="G35" i="7"/>
  <c r="G19" i="7"/>
  <c r="G11" i="7"/>
  <c r="G56" i="7"/>
  <c r="G28" i="7"/>
  <c r="G63" i="7"/>
  <c r="G39" i="7"/>
  <c r="G31" i="7"/>
  <c r="G15" i="7"/>
  <c r="G69" i="7"/>
  <c r="G61" i="7"/>
  <c r="G53" i="7"/>
  <c r="G45" i="7"/>
  <c r="G37" i="7"/>
  <c r="G29" i="7"/>
  <c r="G21" i="7"/>
  <c r="G13" i="7"/>
  <c r="G5" i="7"/>
  <c r="G68" i="7"/>
  <c r="G52" i="7"/>
  <c r="G36" i="7"/>
  <c r="G12" i="7"/>
  <c r="G59" i="7"/>
  <c r="G43" i="7"/>
  <c r="G27" i="7"/>
  <c r="G3" i="7"/>
  <c r="G66" i="7"/>
  <c r="G58" i="7"/>
  <c r="G50" i="7"/>
  <c r="G42" i="7"/>
  <c r="G34" i="7"/>
  <c r="G30" i="7"/>
  <c r="G22" i="7"/>
  <c r="G10" i="7"/>
  <c r="G2" i="7"/>
  <c r="J1" i="7" s="1"/>
  <c r="G65" i="7"/>
  <c r="G57" i="7"/>
  <c r="G49" i="7"/>
  <c r="G41" i="7"/>
  <c r="G33" i="7"/>
  <c r="G25" i="7"/>
  <c r="G17" i="7"/>
  <c r="G9" i="7"/>
  <c r="G64" i="7"/>
  <c r="G48" i="7"/>
  <c r="G40" i="7"/>
  <c r="G20" i="7"/>
  <c r="G16" i="7"/>
  <c r="G8" i="7"/>
  <c r="G55" i="7"/>
  <c r="G47" i="7"/>
  <c r="G23" i="7"/>
  <c r="G7" i="7"/>
  <c r="E34" i="5" l="1"/>
  <c r="G34" i="5"/>
  <c r="D25" i="5" l="1"/>
  <c r="D24" i="5"/>
  <c r="D38" i="5"/>
  <c r="D26" i="5" l="1"/>
  <c r="K13" i="5" l="1"/>
  <c r="J13" i="5" s="1"/>
  <c r="G12" i="5"/>
  <c r="G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 尚</author>
  </authors>
  <commentList>
    <comment ref="E19" authorId="0" shapeId="0" xr:uid="{4A54CD2D-B4C4-4BDF-B557-BCD862FBCFDF}">
      <text>
        <r>
          <rPr>
            <b/>
            <sz val="9"/>
            <color indexed="81"/>
            <rFont val="MS P ゴシック"/>
            <family val="3"/>
            <charset val="128"/>
          </rPr>
          <t>24時間制で入力してください。
（例：18:30）</t>
        </r>
      </text>
    </comment>
    <comment ref="N19" authorId="0" shapeId="0" xr:uid="{AFD1FDB7-CFF7-4672-A753-5E44EBF5B5D9}">
      <text>
        <r>
          <rPr>
            <b/>
            <sz val="9"/>
            <color indexed="81"/>
            <rFont val="MS P ゴシック"/>
            <family val="3"/>
            <charset val="128"/>
          </rPr>
          <t>活動内容を簡潔に記載
（例）
・特定調停日に簡易裁判所に出廷
・債務者との打ち合わせ
・債権者へ書類を郵送
・債権者へ書類をFAX
・債務者との打ち合わせから戻り</t>
        </r>
      </text>
    </comment>
    <comment ref="S19" authorId="0" shapeId="0" xr:uid="{2B9560D4-289A-4991-A287-4510DB5B9FB7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
「有」の場合は、その明細を【５．実費】シートの所定の欄に記載</t>
        </r>
      </text>
    </comment>
    <comment ref="F20" authorId="0" shapeId="0" xr:uid="{14889295-3352-4274-A702-B8163D9D84D5}">
      <text>
        <r>
          <rPr>
            <b/>
            <sz val="9"/>
            <color indexed="81"/>
            <rFont val="MS P ゴシック"/>
            <family val="3"/>
            <charset val="128"/>
          </rPr>
          <t>24時を超える場合は、「25:45」のように入力してください。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 尚</author>
    <author>末次 正尚(SUETSUGU Masanao)</author>
  </authors>
  <commentList>
    <comment ref="N20" authorId="0" shapeId="0" xr:uid="{29154C9A-DBD9-4035-B237-A30B70F88D6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添付する「領収書」「運賃を確認できる時刻表」等に通番を付し、その番号を記載
</t>
        </r>
      </text>
    </comment>
    <comment ref="E21" authorId="1" shapeId="0" xr:uid="{8C72AA21-7555-42BB-8416-3023DFDEBD61}">
      <text>
        <r>
          <rPr>
            <b/>
            <sz val="9"/>
            <color indexed="81"/>
            <rFont val="MS P ゴシック"/>
            <family val="3"/>
            <charset val="128"/>
          </rPr>
          <t>交通費を選択した場合には、交通機関の区間等を右欄に記載。</t>
        </r>
      </text>
    </comment>
    <comment ref="K21" authorId="0" shapeId="0" xr:uid="{B67A03C2-C9D6-4499-B448-257064136F0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・交通費の場合利用区間
・電車・バス代の場合原則領収書コピー不要
　(普通運賃以外の料金がある場合は要)
・ガソリン代の場合領収書コピー不要
　但し計算式記入要
  (例)▲▲円/L × ■■km(地名⇔地名)
　　　 ÷ ◆◆km/L
・宿泊費の場合領収書コピー要
・郵送費の場合郵便局等の領収書コピー
　または切手を貼った郵便物のコピー
</t>
        </r>
      </text>
    </comment>
  </commentList>
</comments>
</file>

<file path=xl/sharedStrings.xml><?xml version="1.0" encoding="utf-8"?>
<sst xmlns="http://schemas.openxmlformats.org/spreadsheetml/2006/main" count="318" uniqueCount="238">
  <si>
    <t>請求サポート業務に関する報告書</t>
  </si>
  <si>
    <t>事務センター</t>
    <rPh sb="0" eb="2">
      <t>ジム</t>
    </rPh>
    <phoneticPr fontId="4"/>
  </si>
  <si>
    <t>都道府県</t>
    <rPh sb="0" eb="4">
      <t>トドウフケン</t>
    </rPh>
    <phoneticPr fontId="4"/>
  </si>
  <si>
    <t>宛</t>
    <rPh sb="0" eb="1">
      <t>ア</t>
    </rPh>
    <phoneticPr fontId="4"/>
  </si>
  <si>
    <t>弁護士会</t>
    <rPh sb="0" eb="3">
      <t>ベンゴシ</t>
    </rPh>
    <rPh sb="3" eb="4">
      <t>カイ</t>
    </rPh>
    <phoneticPr fontId="4"/>
  </si>
  <si>
    <t>１．案件情報</t>
    <rPh sb="2" eb="4">
      <t>アンケン</t>
    </rPh>
    <rPh sb="4" eb="6">
      <t>ジョウホウ</t>
    </rPh>
    <phoneticPr fontId="4"/>
  </si>
  <si>
    <t>案件番号</t>
    <rPh sb="0" eb="2">
      <t>アンケン</t>
    </rPh>
    <rPh sb="2" eb="4">
      <t>バンゴウ</t>
    </rPh>
    <phoneticPr fontId="4"/>
  </si>
  <si>
    <t>　※委嘱決定通知に記載の案件番号を記載してください。</t>
    <rPh sb="2" eb="4">
      <t>イショク</t>
    </rPh>
    <rPh sb="4" eb="6">
      <t>ケッテイ</t>
    </rPh>
    <rPh sb="6" eb="8">
      <t>ツウチ</t>
    </rPh>
    <rPh sb="9" eb="11">
      <t>キサイ</t>
    </rPh>
    <rPh sb="12" eb="14">
      <t>アンケン</t>
    </rPh>
    <rPh sb="14" eb="16">
      <t>バンゴウ</t>
    </rPh>
    <rPh sb="17" eb="19">
      <t>キサイ</t>
    </rPh>
    <phoneticPr fontId="4"/>
  </si>
  <si>
    <t>選定した都道府県</t>
    <rPh sb="0" eb="2">
      <t>センテイ</t>
    </rPh>
    <rPh sb="4" eb="8">
      <t>トドウフケン</t>
    </rPh>
    <phoneticPr fontId="4"/>
  </si>
  <si>
    <t>委嘱決定日</t>
    <rPh sb="0" eb="2">
      <t>イショク</t>
    </rPh>
    <rPh sb="2" eb="4">
      <t>ケッテイ</t>
    </rPh>
    <rPh sb="4" eb="5">
      <t>ヒ</t>
    </rPh>
    <phoneticPr fontId="4"/>
  </si>
  <si>
    <t>報告者
（サポート弁護士）</t>
    <rPh sb="0" eb="2">
      <t>ホウコク</t>
    </rPh>
    <rPh sb="9" eb="12">
      <t>ベンゴシ</t>
    </rPh>
    <phoneticPr fontId="4"/>
  </si>
  <si>
    <t>ふりがな</t>
  </si>
  <si>
    <t>(せい)</t>
    <phoneticPr fontId="4"/>
  </si>
  <si>
    <t>(なまえ)</t>
    <phoneticPr fontId="4"/>
  </si>
  <si>
    <t xml:space="preserve"> 氏　名</t>
    <rPh sb="1" eb="2">
      <t>シ</t>
    </rPh>
    <rPh sb="3" eb="4">
      <t>ナ</t>
    </rPh>
    <phoneticPr fontId="4"/>
  </si>
  <si>
    <t>(姓)</t>
    <rPh sb="1" eb="2">
      <t>セイ</t>
    </rPh>
    <phoneticPr fontId="4"/>
  </si>
  <si>
    <t>(名前)</t>
    <rPh sb="1" eb="3">
      <t>ナマエ</t>
    </rPh>
    <phoneticPr fontId="4"/>
  </si>
  <si>
    <t>連絡先</t>
    <rPh sb="0" eb="2">
      <t>レンラク</t>
    </rPh>
    <rPh sb="2" eb="3">
      <t>サキ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</si>
  <si>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</si>
  <si>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</si>
  <si>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事業所の名称
所在地</t>
    <rPh sb="0" eb="3">
      <t>ジギョウショ</t>
    </rPh>
    <rPh sb="4" eb="6">
      <t>メイショウ</t>
    </rPh>
    <rPh sb="7" eb="10">
      <t>ショザイチ</t>
    </rPh>
    <phoneticPr fontId="4"/>
  </si>
  <si>
    <t>〒</t>
    <phoneticPr fontId="4"/>
  </si>
  <si>
    <r>
      <t xml:space="preserve">法人情報
</t>
    </r>
    <r>
      <rPr>
        <sz val="9"/>
        <color theme="0"/>
        <rFont val="ＭＳ ゴシック"/>
        <family val="3"/>
        <charset val="128"/>
      </rPr>
      <t>※記入任意</t>
    </r>
    <rPh sb="0" eb="2">
      <t>ホウジン</t>
    </rPh>
    <rPh sb="2" eb="4">
      <t>ジョウホウ</t>
    </rPh>
    <rPh sb="7" eb="9">
      <t>キニュウ</t>
    </rPh>
    <rPh sb="9" eb="11">
      <t>ニンイ</t>
    </rPh>
    <phoneticPr fontId="4"/>
  </si>
  <si>
    <t>　　※原則として登録支援専門家
　　　個人に支払いますが、やむ
　　　を得ない事情がある場合は
　　　運営機関までご相談くださ
　　　い。</t>
    <phoneticPr fontId="4"/>
  </si>
  <si>
    <t>名称</t>
    <rPh sb="0" eb="2">
      <t>メイショウ</t>
    </rPh>
    <phoneticPr fontId="4"/>
  </si>
  <si>
    <r>
      <t>住所</t>
    </r>
    <r>
      <rPr>
        <vertAlign val="superscript"/>
        <sz val="11"/>
        <color theme="0"/>
        <rFont val="ＭＳ ゴシック"/>
        <family val="3"/>
        <charset val="128"/>
      </rPr>
      <t>注2</t>
    </r>
    <rPh sb="0" eb="2">
      <t>ジュウショ</t>
    </rPh>
    <rPh sb="2" eb="3">
      <t>チュウ</t>
    </rPh>
    <phoneticPr fontId="4"/>
  </si>
  <si>
    <t>所属弁護士会</t>
    <rPh sb="0" eb="2">
      <t>ショゾク</t>
    </rPh>
    <rPh sb="2" eb="5">
      <t>ベンゴシ</t>
    </rPh>
    <rPh sb="5" eb="6">
      <t>カイ</t>
    </rPh>
    <phoneticPr fontId="4"/>
  </si>
  <si>
    <t>弁護士登録番号</t>
    <rPh sb="0" eb="3">
      <t>ベンゴシ</t>
    </rPh>
    <rPh sb="3" eb="5">
      <t>トウロク</t>
    </rPh>
    <rPh sb="5" eb="7">
      <t>バンゴウ</t>
    </rPh>
    <phoneticPr fontId="4"/>
  </si>
  <si>
    <t>請求サポート業務
対象者</t>
    <rPh sb="0" eb="2">
      <t>セイキュウ</t>
    </rPh>
    <rPh sb="6" eb="8">
      <t>ギョウム</t>
    </rPh>
    <rPh sb="9" eb="12">
      <t>タイショウシャ</t>
    </rPh>
    <phoneticPr fontId="4"/>
  </si>
  <si>
    <t>継続選定</t>
    <rPh sb="0" eb="2">
      <t>ケイゾク</t>
    </rPh>
    <rPh sb="2" eb="4">
      <t>センテイ</t>
    </rPh>
    <phoneticPr fontId="4"/>
  </si>
  <si>
    <t>（継続選定の場合）業務開始日</t>
    <rPh sb="1" eb="3">
      <t>ケイゾク</t>
    </rPh>
    <rPh sb="3" eb="5">
      <t>センテイ</t>
    </rPh>
    <rPh sb="6" eb="8">
      <t>バアイ</t>
    </rPh>
    <rPh sb="9" eb="11">
      <t>ギョウム</t>
    </rPh>
    <rPh sb="11" eb="13">
      <t>カイシ</t>
    </rPh>
    <rPh sb="13" eb="14">
      <t>ヒ</t>
    </rPh>
    <phoneticPr fontId="4"/>
  </si>
  <si>
    <t>複数選定</t>
    <rPh sb="0" eb="2">
      <t>フクスウ</t>
    </rPh>
    <rPh sb="2" eb="4">
      <t>センテイ</t>
    </rPh>
    <phoneticPr fontId="4"/>
  </si>
  <si>
    <t>（複数選定の場合）区分</t>
    <rPh sb="1" eb="3">
      <t>フクスウ</t>
    </rPh>
    <rPh sb="3" eb="5">
      <t>センテイ</t>
    </rPh>
    <rPh sb="6" eb="8">
      <t>バアイ</t>
    </rPh>
    <rPh sb="9" eb="11">
      <t>クブン</t>
    </rPh>
    <phoneticPr fontId="4"/>
  </si>
  <si>
    <t>（複数選定の場合）
他のサポート弁護士</t>
    <rPh sb="1" eb="3">
      <t>フクスウ</t>
    </rPh>
    <rPh sb="3" eb="5">
      <t>センテイ</t>
    </rPh>
    <rPh sb="6" eb="8">
      <t>バアイ</t>
    </rPh>
    <rPh sb="10" eb="11">
      <t>ホカ</t>
    </rPh>
    <rPh sb="16" eb="19">
      <t>ベンゴシ</t>
    </rPh>
    <phoneticPr fontId="4"/>
  </si>
  <si>
    <t>報告基準月（業務実施月）</t>
    <rPh sb="0" eb="2">
      <t>ホウコク</t>
    </rPh>
    <rPh sb="2" eb="4">
      <t>キジュン</t>
    </rPh>
    <rPh sb="4" eb="5">
      <t>ツキ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</si>
  <si>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</si>
  <si>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</si>
  <si>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　※西暦（半角）で入力してください。</t>
    <rPh sb="2" eb="4">
      <t>セイレキ</t>
    </rPh>
    <rPh sb="5" eb="7">
      <t>ハンカク</t>
    </rPh>
    <rPh sb="9" eb="11">
      <t>ニュウリョク</t>
    </rPh>
    <phoneticPr fontId="4"/>
  </si>
  <si>
    <t>作　成　日</t>
    <rPh sb="0" eb="1">
      <t>サク</t>
    </rPh>
    <rPh sb="2" eb="3">
      <t>シゲル</t>
    </rPh>
    <rPh sb="4" eb="5">
      <t>ヒ</t>
    </rPh>
    <phoneticPr fontId="4"/>
  </si>
  <si>
    <t>　※西暦（半角）で入力してください。（例：2025/1/25）</t>
    <rPh sb="2" eb="4">
      <t>セイレキ</t>
    </rPh>
    <rPh sb="5" eb="7">
      <t>ハンカク</t>
    </rPh>
    <rPh sb="9" eb="11">
      <t>ニュウリョク</t>
    </rPh>
    <rPh sb="19" eb="20">
      <t>レイ</t>
    </rPh>
    <phoneticPr fontId="4"/>
  </si>
  <si>
    <t>報告区分</t>
    <rPh sb="0" eb="2">
      <t>ホウコク</t>
    </rPh>
    <rPh sb="2" eb="4">
      <t>クブン</t>
    </rPh>
    <phoneticPr fontId="4"/>
  </si>
  <si>
    <t>（業務完了の場合）終了区分</t>
    <rPh sb="1" eb="3">
      <t>ギョウム</t>
    </rPh>
    <rPh sb="3" eb="5">
      <t>カンリョウ</t>
    </rPh>
    <rPh sb="6" eb="8">
      <t>バアイ</t>
    </rPh>
    <rPh sb="9" eb="11">
      <t>シュウリョウ</t>
    </rPh>
    <rPh sb="11" eb="13">
      <t>クブン</t>
    </rPh>
    <phoneticPr fontId="4"/>
  </si>
  <si>
    <t>前回報告分までの累計業務実施時間</t>
    <rPh sb="0" eb="2">
      <t>ゼンカイ</t>
    </rPh>
    <rPh sb="2" eb="4">
      <t>ホウコク</t>
    </rPh>
    <rPh sb="4" eb="5">
      <t>ブン</t>
    </rPh>
    <rPh sb="8" eb="10">
      <t>ルイケイ</t>
    </rPh>
    <rPh sb="10" eb="12">
      <t>ギョウム</t>
    </rPh>
    <rPh sb="12" eb="14">
      <t>ジッシ</t>
    </rPh>
    <rPh sb="14" eb="16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</si>
  <si>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</si>
  <si>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</si>
  <si>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２．請求サポート業務報告</t>
    <rPh sb="2" eb="4">
      <t>セイキュウ</t>
    </rPh>
    <rPh sb="8" eb="10">
      <t>ギョウム</t>
    </rPh>
    <rPh sb="10" eb="12">
      <t>ホウコク</t>
    </rPh>
    <phoneticPr fontId="4"/>
  </si>
  <si>
    <t>報告基準月（業務実施月）</t>
    <rPh sb="0" eb="2">
      <t>ホウコク</t>
    </rPh>
    <rPh sb="2" eb="4">
      <t>キジュン</t>
    </rPh>
    <rPh sb="4" eb="5">
      <t>ツキ</t>
    </rPh>
    <rPh sb="6" eb="8">
      <t>ギョウム</t>
    </rPh>
    <rPh sb="8" eb="10">
      <t>ジッシ</t>
    </rPh>
    <rPh sb="10" eb="11">
      <t>ツキ</t>
    </rPh>
    <phoneticPr fontId="4"/>
  </si>
  <si>
    <t>業務時間合計</t>
    <rPh sb="0" eb="2">
      <t>ギョウム</t>
    </rPh>
    <rPh sb="2" eb="4">
      <t>ジカン</t>
    </rPh>
    <rPh sb="4" eb="6">
      <t>ゴウケイ</t>
    </rPh>
    <phoneticPr fontId="4"/>
  </si>
  <si>
    <t>　（注１）「業務実施日」は、西暦（例：2025/1/25）で、「開始」「終了」は24時間制で入力してください。</t>
    <rPh sb="2" eb="3">
      <t>チュウ</t>
    </rPh>
    <rPh sb="6" eb="8">
      <t>ギョウム</t>
    </rPh>
    <rPh sb="8" eb="10">
      <t>ジッシ</t>
    </rPh>
    <rPh sb="10" eb="11">
      <t>ビ</t>
    </rPh>
    <rPh sb="14" eb="16">
      <t>セイレキ</t>
    </rPh>
    <rPh sb="17" eb="18">
      <t>レイ</t>
    </rPh>
    <rPh sb="32" eb="34">
      <t>カイシ</t>
    </rPh>
    <rPh sb="36" eb="38">
      <t>シュウリョウ</t>
    </rPh>
    <rPh sb="42" eb="44">
      <t>ジカン</t>
    </rPh>
    <rPh sb="44" eb="45">
      <t>セイ</t>
    </rPh>
    <rPh sb="46" eb="48">
      <t>ニュウリョク</t>
    </rPh>
    <phoneticPr fontId="4"/>
  </si>
  <si>
    <t>　（注２）日付をまたいで作業をされた場合は、「終了」時間は24時間制で入力してください。（例：1月25日の午後11時から1月26日の午前2時まで作業した場合→2025/1/25 23:00～26:00）</t>
    <rPh sb="2" eb="3">
      <t>チュウ</t>
    </rPh>
    <rPh sb="5" eb="7">
      <t>ヒヅケ</t>
    </rPh>
    <rPh sb="12" eb="14">
      <t>サギョウ</t>
    </rPh>
    <rPh sb="18" eb="20">
      <t>バアイ</t>
    </rPh>
    <rPh sb="23" eb="25">
      <t>シュウリョウ</t>
    </rPh>
    <rPh sb="26" eb="28">
      <t>ジカン</t>
    </rPh>
    <rPh sb="31" eb="33">
      <t>ジカン</t>
    </rPh>
    <rPh sb="33" eb="34">
      <t>セイ</t>
    </rPh>
    <rPh sb="35" eb="37">
      <t>ニュウリョク</t>
    </rPh>
    <phoneticPr fontId="4"/>
  </si>
  <si>
    <t>　（注３）継続選定された場合の最初の報告月においては、委嘱を受ける前に実施した業務内容についても記載してください。</t>
    <rPh sb="2" eb="3">
      <t>チュウ</t>
    </rPh>
    <rPh sb="5" eb="7">
      <t>ケイゾク</t>
    </rPh>
    <rPh sb="7" eb="9">
      <t>センテイ</t>
    </rPh>
    <rPh sb="12" eb="14">
      <t>バアイ</t>
    </rPh>
    <rPh sb="15" eb="17">
      <t>サイショ</t>
    </rPh>
    <rPh sb="18" eb="20">
      <t>ホウコク</t>
    </rPh>
    <rPh sb="20" eb="21">
      <t>ツキ</t>
    </rPh>
    <rPh sb="27" eb="29">
      <t>イショク</t>
    </rPh>
    <rPh sb="30" eb="31">
      <t>ウ</t>
    </rPh>
    <rPh sb="33" eb="34">
      <t>マエ</t>
    </rPh>
    <rPh sb="35" eb="37">
      <t>ジッシ</t>
    </rPh>
    <rPh sb="39" eb="41">
      <t>ギョウム</t>
    </rPh>
    <rPh sb="41" eb="43">
      <t>ナイヨウ</t>
    </rPh>
    <rPh sb="48" eb="50">
      <t>キサイ</t>
    </rPh>
    <phoneticPr fontId="4"/>
  </si>
  <si>
    <t>業務実施日</t>
    <rPh sb="0" eb="2">
      <t>ギョウム</t>
    </rPh>
    <rPh sb="2" eb="4">
      <t>ジッシ</t>
    </rPh>
    <rPh sb="4" eb="5">
      <t>ビ</t>
    </rPh>
    <phoneticPr fontId="4"/>
  </si>
  <si>
    <t>従事時間</t>
    <rPh sb="0" eb="2">
      <t>ジュウジ</t>
    </rPh>
    <rPh sb="2" eb="4">
      <t>ジカン</t>
    </rPh>
    <phoneticPr fontId="4"/>
  </si>
  <si>
    <t>活動区分</t>
    <rPh sb="0" eb="2">
      <t>カツドウ</t>
    </rPh>
    <rPh sb="2" eb="4">
      <t>クブン</t>
    </rPh>
    <phoneticPr fontId="4"/>
  </si>
  <si>
    <t>備考</t>
    <rPh sb="0" eb="2">
      <t>ビコウ</t>
    </rPh>
    <phoneticPr fontId="4"/>
  </si>
  <si>
    <t>実費
有無</t>
    <rPh sb="0" eb="2">
      <t>ジッピ</t>
    </rPh>
    <rPh sb="3" eb="5">
      <t>ウム</t>
    </rPh>
    <phoneticPr fontId="4"/>
  </si>
  <si>
    <t>開始</t>
    <rPh sb="0" eb="2">
      <t>カイシ</t>
    </rPh>
    <phoneticPr fontId="4"/>
  </si>
  <si>
    <t>終了</t>
    <rPh sb="0" eb="2">
      <t>シュウリョウ</t>
    </rPh>
    <phoneticPr fontId="4"/>
  </si>
  <si>
    <t>02_資料の調査</t>
    <rPh sb="3" eb="5">
      <t>シリョウ</t>
    </rPh>
    <rPh sb="6" eb="8">
      <t>チョウサ</t>
    </rPh>
    <phoneticPr fontId="22"/>
  </si>
  <si>
    <t>06_移動（行き）</t>
    <rPh sb="3" eb="5">
      <t>イドウ</t>
    </rPh>
    <rPh sb="6" eb="7">
      <t>イ</t>
    </rPh>
    <phoneticPr fontId="2"/>
  </si>
  <si>
    <t>有</t>
    <rPh sb="0" eb="1">
      <t>ユウ</t>
    </rPh>
    <phoneticPr fontId="4"/>
  </si>
  <si>
    <t>01_請求書の作成支援や陳述書の作成</t>
    <rPh sb="3" eb="6">
      <t>セイキュウショ</t>
    </rPh>
    <rPh sb="7" eb="9">
      <t>サクセイ</t>
    </rPh>
    <rPh sb="9" eb="11">
      <t>シエン</t>
    </rPh>
    <rPh sb="12" eb="14">
      <t>チンジュツ</t>
    </rPh>
    <rPh sb="14" eb="15">
      <t>ショ</t>
    </rPh>
    <rPh sb="16" eb="18">
      <t>サクセイ</t>
    </rPh>
    <phoneticPr fontId="22"/>
  </si>
  <si>
    <t>03_書類作成</t>
    <rPh sb="3" eb="5">
      <t>ショルイ</t>
    </rPh>
    <rPh sb="5" eb="7">
      <t>サクセイ</t>
    </rPh>
    <phoneticPr fontId="2"/>
  </si>
  <si>
    <t>無</t>
    <rPh sb="0" eb="1">
      <t>ム</t>
    </rPh>
    <phoneticPr fontId="4"/>
  </si>
  <si>
    <t>04_証明書類の取得</t>
    <rPh sb="3" eb="7">
      <t>ショウメイショルイ</t>
    </rPh>
    <rPh sb="8" eb="10">
      <t>シュトク</t>
    </rPh>
    <phoneticPr fontId="22"/>
  </si>
  <si>
    <t>05_調査</t>
    <rPh sb="3" eb="5">
      <t>チョウサ</t>
    </rPh>
    <phoneticPr fontId="2"/>
  </si>
  <si>
    <t>（兼　請求書）</t>
    <rPh sb="1" eb="2">
      <t>ケン</t>
    </rPh>
    <rPh sb="3" eb="5">
      <t>セイキュウ</t>
    </rPh>
    <rPh sb="5" eb="6">
      <t>ショ</t>
    </rPh>
    <phoneticPr fontId="4"/>
  </si>
  <si>
    <t>※サポート弁護士個人に振り込む場合は、源泉徴収等の手続きを実施した上で振込を行います。</t>
    <rPh sb="5" eb="8">
      <t>ベンゴシ</t>
    </rPh>
    <rPh sb="8" eb="10">
      <t>コジン</t>
    </rPh>
    <rPh sb="11" eb="12">
      <t>フ</t>
    </rPh>
    <rPh sb="13" eb="14">
      <t>コ</t>
    </rPh>
    <rPh sb="15" eb="17">
      <t>バアイ</t>
    </rPh>
    <rPh sb="19" eb="21">
      <t>ゲンセン</t>
    </rPh>
    <rPh sb="21" eb="23">
      <t>チョウシュウ</t>
    </rPh>
    <rPh sb="23" eb="24">
      <t>ナド</t>
    </rPh>
    <rPh sb="25" eb="27">
      <t>テツヅ</t>
    </rPh>
    <rPh sb="29" eb="31">
      <t>ジッシ</t>
    </rPh>
    <rPh sb="33" eb="34">
      <t>ウエ</t>
    </rPh>
    <rPh sb="35" eb="37">
      <t>フリコミ</t>
    </rPh>
    <rPh sb="38" eb="39">
      <t>オコナ</t>
    </rPh>
    <phoneticPr fontId="4"/>
  </si>
  <si>
    <t>銀行・信用金庫</t>
    <phoneticPr fontId="4"/>
  </si>
  <si>
    <t>預金種目</t>
    <rPh sb="0" eb="2">
      <t>ヨキン</t>
    </rPh>
    <rPh sb="2" eb="4">
      <t>シュモク</t>
    </rPh>
    <phoneticPr fontId="4"/>
  </si>
  <si>
    <t>金融機関コード</t>
    <rPh sb="0" eb="4">
      <t>キンユウキカン</t>
    </rPh>
    <phoneticPr fontId="4"/>
  </si>
  <si>
    <t>その他（　　　　）</t>
    <phoneticPr fontId="4"/>
  </si>
  <si>
    <t>普通・当座・貯蓄</t>
    <rPh sb="0" eb="2">
      <t>フツウ</t>
    </rPh>
    <rPh sb="3" eb="5">
      <t>トウザ</t>
    </rPh>
    <rPh sb="6" eb="8">
      <t>チョチク</t>
    </rPh>
    <phoneticPr fontId="4"/>
  </si>
  <si>
    <t>本店　・　　支所　</t>
    <rPh sb="0" eb="2">
      <t>ホンテン</t>
    </rPh>
    <rPh sb="6" eb="8">
      <t>シショ</t>
    </rPh>
    <phoneticPr fontId="4"/>
  </si>
  <si>
    <t>支店コード</t>
    <rPh sb="0" eb="2">
      <t>シテン</t>
    </rPh>
    <phoneticPr fontId="4"/>
  </si>
  <si>
    <t>口座番号</t>
    <phoneticPr fontId="4"/>
  </si>
  <si>
    <t>支店　・　出張所</t>
    <rPh sb="0" eb="2">
      <t>シテン</t>
    </rPh>
    <rPh sb="5" eb="7">
      <t>シュッチョウ</t>
    </rPh>
    <rPh sb="7" eb="8">
      <t>ショ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</si>
  <si>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</si>
  <si>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</si>
  <si>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※フリガナは、濁点・半濁点も1文字として記載ください。</t>
    <rPh sb="20" eb="22">
      <t>キサイ</t>
    </rPh>
    <phoneticPr fontId="4"/>
  </si>
  <si>
    <t>※通帳の写し等を添付ください</t>
    <rPh sb="8" eb="10">
      <t>テンプ</t>
    </rPh>
    <phoneticPr fontId="4"/>
  </si>
  <si>
    <t>（１）（２）以外のサポート弁護士の場合</t>
    <rPh sb="6" eb="8">
      <t>イガイ</t>
    </rPh>
    <rPh sb="13" eb="16">
      <t>ベンゴシ</t>
    </rPh>
    <rPh sb="17" eb="19">
      <t>バアイ</t>
    </rPh>
    <phoneticPr fontId="4"/>
  </si>
  <si>
    <t>業務実施時間</t>
    <rPh sb="0" eb="2">
      <t>ギョウム</t>
    </rPh>
    <rPh sb="2" eb="4">
      <t>ジッシ</t>
    </rPh>
    <rPh sb="4" eb="6">
      <t>ジカン</t>
    </rPh>
    <phoneticPr fontId="4"/>
  </si>
  <si>
    <t>①前回報告分までの累計業務実施時間</t>
    <rPh sb="1" eb="3">
      <t>ゼンカイ</t>
    </rPh>
    <rPh sb="3" eb="5">
      <t>ホウコク</t>
    </rPh>
    <rPh sb="5" eb="6">
      <t>ブン</t>
    </rPh>
    <rPh sb="9" eb="11">
      <t>ルイケイ</t>
    </rPh>
    <rPh sb="11" eb="13">
      <t>ギョウム</t>
    </rPh>
    <rPh sb="13" eb="15">
      <t>ジッシ</t>
    </rPh>
    <rPh sb="15" eb="17">
      <t>ジカン</t>
    </rPh>
    <phoneticPr fontId="4"/>
  </si>
  <si>
    <t>②今回報告分の業務実施時間</t>
    <rPh sb="1" eb="3">
      <t>コンカイ</t>
    </rPh>
    <rPh sb="3" eb="5">
      <t>ホウコク</t>
    </rPh>
    <rPh sb="5" eb="6">
      <t>ブン</t>
    </rPh>
    <rPh sb="7" eb="9">
      <t>ギョウム</t>
    </rPh>
    <rPh sb="9" eb="11">
      <t>ジッシ</t>
    </rPh>
    <rPh sb="11" eb="13">
      <t>ジカン</t>
    </rPh>
    <phoneticPr fontId="4"/>
  </si>
  <si>
    <t>　</t>
    <phoneticPr fontId="4"/>
  </si>
  <si>
    <t>A　うち、累計業務時間が１０時間以内の業務実施時間</t>
    <phoneticPr fontId="4"/>
  </si>
  <si>
    <t>B　うち、累計業務時間が１０時間を超えた業務実施時間</t>
    <rPh sb="17" eb="18">
      <t>コ</t>
    </rPh>
    <phoneticPr fontId="4"/>
  </si>
  <si>
    <t>③累計業務実施時間（①＋②）</t>
    <rPh sb="1" eb="3">
      <t>ルイケイ</t>
    </rPh>
    <rPh sb="3" eb="5">
      <t>ギョウム</t>
    </rPh>
    <rPh sb="5" eb="7">
      <t>ジッシ</t>
    </rPh>
    <rPh sb="7" eb="9">
      <t>ジカン</t>
    </rPh>
    <phoneticPr fontId="4"/>
  </si>
  <si>
    <t>※15分単位とし、端数は切り上げて入力</t>
    <rPh sb="3" eb="4">
      <t>フン</t>
    </rPh>
    <rPh sb="4" eb="6">
      <t>タンイ</t>
    </rPh>
    <rPh sb="9" eb="11">
      <t>ハスウ</t>
    </rPh>
    <rPh sb="12" eb="13">
      <t>キ</t>
    </rPh>
    <rPh sb="14" eb="15">
      <t>ア</t>
    </rPh>
    <rPh sb="17" eb="19">
      <t>ニュウリョク</t>
    </rPh>
    <phoneticPr fontId="4"/>
  </si>
  <si>
    <t>報酬額算定</t>
    <rPh sb="0" eb="3">
      <t>ホウシュウガク</t>
    </rPh>
    <rPh sb="3" eb="5">
      <t>サンテイ</t>
    </rPh>
    <phoneticPr fontId="4"/>
  </si>
  <si>
    <t>①15,000円／時間　×　A</t>
    <rPh sb="7" eb="8">
      <t>エン</t>
    </rPh>
    <rPh sb="9" eb="11">
      <t>ジカン</t>
    </rPh>
    <phoneticPr fontId="4"/>
  </si>
  <si>
    <t>円</t>
    <rPh sb="0" eb="1">
      <t>エン</t>
    </rPh>
    <phoneticPr fontId="4"/>
  </si>
  <si>
    <t>②10,000円／時間　×　B</t>
    <rPh sb="7" eb="8">
      <t>エン</t>
    </rPh>
    <rPh sb="9" eb="11">
      <t>ジカン</t>
    </rPh>
    <phoneticPr fontId="4"/>
  </si>
  <si>
    <t>③合計（①＋②）</t>
    <rPh sb="1" eb="3">
      <t>ゴウケイ</t>
    </rPh>
    <phoneticPr fontId="4"/>
  </si>
  <si>
    <t>（２）複数選定に該当し、かつ、追加されたサポート弁護士の場合</t>
    <rPh sb="3" eb="5">
      <t>フクスウ</t>
    </rPh>
    <rPh sb="5" eb="7">
      <t>センテイ</t>
    </rPh>
    <rPh sb="8" eb="10">
      <t>ガイトウ</t>
    </rPh>
    <rPh sb="15" eb="17">
      <t>ツイカ</t>
    </rPh>
    <rPh sb="24" eb="27">
      <t>ベンゴシ</t>
    </rPh>
    <rPh sb="28" eb="30">
      <t>バアイ</t>
    </rPh>
    <phoneticPr fontId="4"/>
  </si>
  <si>
    <t>A　うち、累計業務時間が２０時間以内の業務実施時間</t>
    <phoneticPr fontId="4"/>
  </si>
  <si>
    <t>5,000円／時間　×　A</t>
    <rPh sb="5" eb="6">
      <t>エン</t>
    </rPh>
    <rPh sb="7" eb="9">
      <t>ジカン</t>
    </rPh>
    <phoneticPr fontId="4"/>
  </si>
  <si>
    <t>　（注１）「実費支出日」は、西暦（例：2025/1/25）で入力してください。</t>
    <rPh sb="2" eb="3">
      <t>チュウ</t>
    </rPh>
    <phoneticPr fontId="4"/>
  </si>
  <si>
    <t>　（注２）「実費の種別」はプルダウンリストから選択してください。</t>
    <rPh sb="6" eb="8">
      <t>ジッピ</t>
    </rPh>
    <rPh sb="9" eb="11">
      <t>シュベツ</t>
    </rPh>
    <phoneticPr fontId="4"/>
  </si>
  <si>
    <t>　　　　（ただし、新幹線や有料特急等を利用した場合は、証憑書類を提出ください。）</t>
    <rPh sb="9" eb="12">
      <t>シンカンセン</t>
    </rPh>
    <rPh sb="13" eb="15">
      <t>ユウリョウ</t>
    </rPh>
    <rPh sb="15" eb="17">
      <t>トッキュウ</t>
    </rPh>
    <rPh sb="17" eb="18">
      <t>ナド</t>
    </rPh>
    <rPh sb="19" eb="21">
      <t>リヨウ</t>
    </rPh>
    <rPh sb="23" eb="25">
      <t>バアイ</t>
    </rPh>
    <rPh sb="27" eb="29">
      <t>ショウヒョウ</t>
    </rPh>
    <rPh sb="29" eb="31">
      <t>ショルイ</t>
    </rPh>
    <rPh sb="32" eb="34">
      <t>テイシュツ</t>
    </rPh>
    <phoneticPr fontId="4"/>
  </si>
  <si>
    <t>サポート弁護士として実施した当月分の業務に伴う実費の明細</t>
    <rPh sb="4" eb="7">
      <t>ベンゴシ</t>
    </rPh>
    <rPh sb="10" eb="12">
      <t>ジッシ</t>
    </rPh>
    <phoneticPr fontId="4"/>
  </si>
  <si>
    <t>実費支出日</t>
    <rPh sb="0" eb="2">
      <t>ジッピ</t>
    </rPh>
    <rPh sb="2" eb="4">
      <t>シシュツ</t>
    </rPh>
    <rPh sb="4" eb="5">
      <t>ビ</t>
    </rPh>
    <phoneticPr fontId="4"/>
  </si>
  <si>
    <t>実費区分</t>
    <rPh sb="0" eb="2">
      <t>ジッピ</t>
    </rPh>
    <rPh sb="2" eb="4">
      <t>クブン</t>
    </rPh>
    <phoneticPr fontId="4"/>
  </si>
  <si>
    <t>金額</t>
    <rPh sb="0" eb="2">
      <t>キンガク</t>
    </rPh>
    <phoneticPr fontId="4"/>
  </si>
  <si>
    <t>証憑書類
番　　号</t>
    <rPh sb="0" eb="2">
      <t>ショウヒョウ</t>
    </rPh>
    <rPh sb="2" eb="4">
      <t>ショルイ</t>
    </rPh>
    <rPh sb="5" eb="6">
      <t>バン</t>
    </rPh>
    <rPh sb="8" eb="9">
      <t>ゴウ</t>
    </rPh>
    <phoneticPr fontId="4"/>
  </si>
  <si>
    <t>実費の種別</t>
    <rPh sb="0" eb="2">
      <t>ジッピ</t>
    </rPh>
    <rPh sb="3" eb="5">
      <t>シュベツ</t>
    </rPh>
    <phoneticPr fontId="4"/>
  </si>
  <si>
    <t>（円単位）</t>
    <rPh sb="1" eb="2">
      <t>エン</t>
    </rPh>
    <rPh sb="2" eb="4">
      <t>タンイ</t>
    </rPh>
    <phoneticPr fontId="4"/>
  </si>
  <si>
    <t>摘要</t>
    <rPh sb="0" eb="2">
      <t>テキヨウ</t>
    </rPh>
    <phoneticPr fontId="4"/>
  </si>
  <si>
    <t>02_交通費（タクシー代）</t>
    <rPh sb="3" eb="6">
      <t>コウツウヒ</t>
    </rPh>
    <rPh sb="11" eb="12">
      <t>ダイ</t>
    </rPh>
    <phoneticPr fontId="2"/>
  </si>
  <si>
    <t>具体的に記載</t>
    <rPh sb="0" eb="3">
      <t>グタイテキ</t>
    </rPh>
    <rPh sb="4" eb="6">
      <t>キサイ</t>
    </rPh>
    <phoneticPr fontId="4"/>
  </si>
  <si>
    <t>業務区分</t>
    <rPh sb="0" eb="2">
      <t>ギョウム</t>
    </rPh>
    <rPh sb="2" eb="4">
      <t>クブン</t>
    </rPh>
    <phoneticPr fontId="4"/>
  </si>
  <si>
    <t>実費有無</t>
    <rPh sb="0" eb="2">
      <t>ジッピ</t>
    </rPh>
    <rPh sb="2" eb="4">
      <t>ウム</t>
    </rPh>
    <phoneticPr fontId="4"/>
  </si>
  <si>
    <t>所属名称</t>
  </si>
  <si>
    <t>01_面談</t>
    <rPh sb="3" eb="5">
      <t>メンダン</t>
    </rPh>
    <phoneticPr fontId="2"/>
  </si>
  <si>
    <t>札幌弁護士会</t>
  </si>
  <si>
    <t>02_電話</t>
    <rPh sb="3" eb="5">
      <t>デンワ</t>
    </rPh>
    <phoneticPr fontId="2"/>
  </si>
  <si>
    <t>旭川弁護士会</t>
  </si>
  <si>
    <t>03_診断書の取得</t>
    <rPh sb="3" eb="6">
      <t>シンダンショ</t>
    </rPh>
    <rPh sb="7" eb="9">
      <t>シュトク</t>
    </rPh>
    <phoneticPr fontId="22"/>
  </si>
  <si>
    <t>03_交通費（高速・有料道路代）</t>
    <rPh sb="3" eb="6">
      <t>コウツウヒ</t>
    </rPh>
    <rPh sb="7" eb="9">
      <t>コウソク</t>
    </rPh>
    <rPh sb="10" eb="12">
      <t>ユウリョウ</t>
    </rPh>
    <rPh sb="12" eb="14">
      <t>ドウロ</t>
    </rPh>
    <rPh sb="14" eb="15">
      <t>ダイ</t>
    </rPh>
    <phoneticPr fontId="2"/>
  </si>
  <si>
    <t>函館弁護士会</t>
  </si>
  <si>
    <t>04_メール</t>
  </si>
  <si>
    <t>釧路弁護士会</t>
  </si>
  <si>
    <t>青森県弁護士会</t>
  </si>
  <si>
    <t>岩手弁護士会</t>
  </si>
  <si>
    <t>07_移動（帰り）</t>
    <rPh sb="3" eb="5">
      <t>イドウ</t>
    </rPh>
    <rPh sb="6" eb="7">
      <t>カエ</t>
    </rPh>
    <phoneticPr fontId="2"/>
  </si>
  <si>
    <t>仙台弁護士会</t>
  </si>
  <si>
    <t>秋田弁護士会</t>
  </si>
  <si>
    <t>山形県弁護士会</t>
  </si>
  <si>
    <t>福島県弁護士会</t>
  </si>
  <si>
    <t>茨城県弁護士会</t>
  </si>
  <si>
    <t>栃木県弁護士会</t>
  </si>
  <si>
    <t>群馬弁護士会</t>
  </si>
  <si>
    <t>埼玉弁護士会</t>
  </si>
  <si>
    <t>千葉県弁護士会</t>
  </si>
  <si>
    <t>第一東京弁護士会</t>
  </si>
  <si>
    <t>第二東京弁護士会</t>
  </si>
  <si>
    <t>東京弁護士会</t>
  </si>
  <si>
    <t>神奈川県弁護士会</t>
  </si>
  <si>
    <t>新潟県弁護士会</t>
  </si>
  <si>
    <t>富山県弁護士会</t>
  </si>
  <si>
    <t>金沢弁護士会</t>
  </si>
  <si>
    <t>福井弁護士会</t>
  </si>
  <si>
    <t>山梨県弁護士会</t>
  </si>
  <si>
    <t>長野県弁護士会</t>
  </si>
  <si>
    <t>岐阜県弁護士会</t>
  </si>
  <si>
    <t>静岡県弁護士会</t>
  </si>
  <si>
    <t>愛知県弁護士会</t>
  </si>
  <si>
    <t>三重弁護士会</t>
  </si>
  <si>
    <t>滋賀弁護士会</t>
  </si>
  <si>
    <t>京都弁護士会</t>
  </si>
  <si>
    <t>大阪弁護士会</t>
  </si>
  <si>
    <t>兵庫県弁護士会</t>
  </si>
  <si>
    <t>奈良弁護士会</t>
  </si>
  <si>
    <t>和歌山弁護士会</t>
  </si>
  <si>
    <t>鳥取県弁護士会</t>
  </si>
  <si>
    <t>島根県弁護士会</t>
  </si>
  <si>
    <t>岡山弁護士会</t>
  </si>
  <si>
    <t>広島弁護士会</t>
  </si>
  <si>
    <t>山口県弁護士会</t>
  </si>
  <si>
    <t>徳島弁護士会</t>
  </si>
  <si>
    <t>香川県弁護士会</t>
  </si>
  <si>
    <t>愛媛弁護士会</t>
  </si>
  <si>
    <t>高知弁護士会</t>
  </si>
  <si>
    <t>福岡県弁護士会</t>
  </si>
  <si>
    <t>佐賀県弁護士会</t>
  </si>
  <si>
    <t>長崎県弁護士会</t>
  </si>
  <si>
    <t>熊本県弁護士会</t>
  </si>
  <si>
    <t>大分県弁護士会</t>
  </si>
  <si>
    <t>宮崎県弁護士会</t>
  </si>
  <si>
    <t>鹿児島県弁護士会</t>
  </si>
  <si>
    <t>沖縄弁護士会</t>
  </si>
  <si>
    <t>日本公認会計士協会</t>
  </si>
  <si>
    <t>日税連</t>
  </si>
  <si>
    <t>北海道税理士会</t>
    <rPh sb="0" eb="3">
      <t>ホッカイドウ</t>
    </rPh>
    <rPh sb="3" eb="6">
      <t>ゼイリシ</t>
    </rPh>
    <rPh sb="6" eb="7">
      <t>カイ</t>
    </rPh>
    <phoneticPr fontId="4"/>
  </si>
  <si>
    <t>東北税理士会</t>
    <rPh sb="0" eb="2">
      <t>トウホク</t>
    </rPh>
    <rPh sb="2" eb="5">
      <t>ゼイリシ</t>
    </rPh>
    <rPh sb="5" eb="6">
      <t>カイ</t>
    </rPh>
    <phoneticPr fontId="4"/>
  </si>
  <si>
    <t>関東信越税理士会</t>
    <rPh sb="0" eb="2">
      <t>カントウ</t>
    </rPh>
    <rPh sb="2" eb="4">
      <t>シンエツ</t>
    </rPh>
    <rPh sb="4" eb="7">
      <t>ゼイリシ</t>
    </rPh>
    <rPh sb="7" eb="8">
      <t>カイ</t>
    </rPh>
    <phoneticPr fontId="4"/>
  </si>
  <si>
    <t>千葉県税理士会</t>
    <rPh sb="0" eb="3">
      <t>チバケン</t>
    </rPh>
    <rPh sb="3" eb="6">
      <t>ゼイリシ</t>
    </rPh>
    <rPh sb="6" eb="7">
      <t>カイ</t>
    </rPh>
    <phoneticPr fontId="4"/>
  </si>
  <si>
    <t>東京税理士会</t>
    <rPh sb="0" eb="2">
      <t>トウキョウ</t>
    </rPh>
    <rPh sb="2" eb="5">
      <t>ゼイリシ</t>
    </rPh>
    <rPh sb="5" eb="6">
      <t>カイ</t>
    </rPh>
    <phoneticPr fontId="4"/>
  </si>
  <si>
    <t>東京地方税理士会</t>
    <rPh sb="0" eb="2">
      <t>トウキョウ</t>
    </rPh>
    <rPh sb="2" eb="4">
      <t>チホウ</t>
    </rPh>
    <rPh sb="4" eb="7">
      <t>ゼイリシ</t>
    </rPh>
    <rPh sb="7" eb="8">
      <t>カイ</t>
    </rPh>
    <phoneticPr fontId="4"/>
  </si>
  <si>
    <t>北陸税理士会</t>
    <rPh sb="0" eb="2">
      <t>ホクリク</t>
    </rPh>
    <rPh sb="2" eb="5">
      <t>ゼイリシ</t>
    </rPh>
    <rPh sb="5" eb="6">
      <t>カイ</t>
    </rPh>
    <phoneticPr fontId="4"/>
  </si>
  <si>
    <t>東海税理士会</t>
    <rPh sb="0" eb="2">
      <t>トウカイ</t>
    </rPh>
    <rPh sb="2" eb="5">
      <t>ゼイリシ</t>
    </rPh>
    <rPh sb="5" eb="6">
      <t>カイ</t>
    </rPh>
    <phoneticPr fontId="4"/>
  </si>
  <si>
    <t>名古屋税理士会</t>
    <rPh sb="0" eb="3">
      <t>ナゴヤ</t>
    </rPh>
    <rPh sb="3" eb="6">
      <t>ゼイリシ</t>
    </rPh>
    <rPh sb="6" eb="7">
      <t>カイ</t>
    </rPh>
    <phoneticPr fontId="4"/>
  </si>
  <si>
    <t>近畿税理士会</t>
    <rPh sb="0" eb="2">
      <t>キンキ</t>
    </rPh>
    <rPh sb="2" eb="5">
      <t>ゼイリシ</t>
    </rPh>
    <rPh sb="5" eb="6">
      <t>カイ</t>
    </rPh>
    <phoneticPr fontId="4"/>
  </si>
  <si>
    <t>中国税理士会</t>
    <rPh sb="0" eb="2">
      <t>チュウゴク</t>
    </rPh>
    <rPh sb="2" eb="5">
      <t>ゼイリシ</t>
    </rPh>
    <rPh sb="5" eb="6">
      <t>カイ</t>
    </rPh>
    <phoneticPr fontId="4"/>
  </si>
  <si>
    <t>四国税理士会</t>
    <rPh sb="0" eb="2">
      <t>シコク</t>
    </rPh>
    <rPh sb="2" eb="5">
      <t>ゼイリシ</t>
    </rPh>
    <rPh sb="5" eb="6">
      <t>カイ</t>
    </rPh>
    <phoneticPr fontId="4"/>
  </si>
  <si>
    <t>九州北部税理士会</t>
    <rPh sb="0" eb="2">
      <t>キュウシュウ</t>
    </rPh>
    <rPh sb="2" eb="4">
      <t>ホクブ</t>
    </rPh>
    <rPh sb="4" eb="7">
      <t>ゼイリシ</t>
    </rPh>
    <rPh sb="7" eb="8">
      <t>カイ</t>
    </rPh>
    <phoneticPr fontId="4"/>
  </si>
  <si>
    <t>南九州税理士会</t>
    <rPh sb="0" eb="1">
      <t>ミナミ</t>
    </rPh>
    <rPh sb="1" eb="3">
      <t>キュウシュウ</t>
    </rPh>
    <rPh sb="3" eb="6">
      <t>ゼイリシ</t>
    </rPh>
    <rPh sb="6" eb="7">
      <t>カイ</t>
    </rPh>
    <phoneticPr fontId="4"/>
  </si>
  <si>
    <t>沖縄税理士会</t>
    <rPh sb="0" eb="2">
      <t>オキナワ</t>
    </rPh>
    <rPh sb="2" eb="5">
      <t>ゼイリシ</t>
    </rPh>
    <rPh sb="5" eb="6">
      <t>カイ</t>
    </rPh>
    <phoneticPr fontId="4"/>
  </si>
  <si>
    <t>04_交通費（特急料金）</t>
    <rPh sb="3" eb="6">
      <t>コウツウヒ</t>
    </rPh>
    <rPh sb="7" eb="9">
      <t>トッキュウ</t>
    </rPh>
    <rPh sb="9" eb="11">
      <t>リョウキン</t>
    </rPh>
    <phoneticPr fontId="4"/>
  </si>
  <si>
    <t>05_交通費（航空賃・船賃）</t>
    <rPh sb="3" eb="6">
      <t>コウツウヒ</t>
    </rPh>
    <rPh sb="7" eb="9">
      <t>コウクウ</t>
    </rPh>
    <rPh sb="9" eb="10">
      <t>チン</t>
    </rPh>
    <rPh sb="11" eb="13">
      <t>フナチン</t>
    </rPh>
    <phoneticPr fontId="4"/>
  </si>
  <si>
    <t>06_交通費（その他）</t>
    <rPh sb="3" eb="6">
      <t>コウツウヒ</t>
    </rPh>
    <rPh sb="9" eb="10">
      <t>ホカ</t>
    </rPh>
    <phoneticPr fontId="4"/>
  </si>
  <si>
    <t>07_手話通訳者の同行費</t>
    <rPh sb="3" eb="5">
      <t>シュワ</t>
    </rPh>
    <rPh sb="5" eb="8">
      <t>ツウヤクシャ</t>
    </rPh>
    <rPh sb="9" eb="12">
      <t>ドウコウヒ</t>
    </rPh>
    <phoneticPr fontId="2"/>
  </si>
  <si>
    <t>08_資料取寄費用</t>
    <rPh sb="3" eb="5">
      <t>シリョウ</t>
    </rPh>
    <rPh sb="5" eb="7">
      <t>トリヨ</t>
    </rPh>
    <rPh sb="7" eb="9">
      <t>ヒヨウ</t>
    </rPh>
    <phoneticPr fontId="2"/>
  </si>
  <si>
    <t>09_その他</t>
    <rPh sb="5" eb="6">
      <t>タ</t>
    </rPh>
    <phoneticPr fontId="2"/>
  </si>
  <si>
    <t>５．実費</t>
    <rPh sb="2" eb="4">
      <t>ジッピ</t>
    </rPh>
    <phoneticPr fontId="4"/>
  </si>
  <si>
    <t>４．報酬</t>
    <rPh sb="2" eb="4">
      <t>ホウシュウ</t>
    </rPh>
    <phoneticPr fontId="4"/>
  </si>
  <si>
    <t>３．振込を希望する口座情報</t>
    <rPh sb="2" eb="4">
      <t>フリコミ</t>
    </rPh>
    <rPh sb="5" eb="7">
      <t>キボウ</t>
    </rPh>
    <rPh sb="9" eb="11">
      <t>コウザ</t>
    </rPh>
    <rPh sb="11" eb="13">
      <t>ジョウホウ</t>
    </rPh>
    <phoneticPr fontId="4"/>
  </si>
  <si>
    <t>該当</t>
    <rPh sb="0" eb="2">
      <t>ガイトウ</t>
    </rPh>
    <phoneticPr fontId="4"/>
  </si>
  <si>
    <t>非該当</t>
    <rPh sb="0" eb="3">
      <t>ヒガイトウ</t>
    </rPh>
    <phoneticPr fontId="4"/>
  </si>
  <si>
    <t>最初に選定されたサポート弁護士</t>
    <rPh sb="0" eb="2">
      <t>サイショ</t>
    </rPh>
    <rPh sb="3" eb="5">
      <t>センテイ</t>
    </rPh>
    <rPh sb="12" eb="15">
      <t>ベンゴシ</t>
    </rPh>
    <phoneticPr fontId="4"/>
  </si>
  <si>
    <t>追加された弁護士</t>
    <rPh sb="0" eb="2">
      <t>ツイカ</t>
    </rPh>
    <rPh sb="5" eb="8">
      <t>ベンゴシ</t>
    </rPh>
    <phoneticPr fontId="4"/>
  </si>
  <si>
    <t>経過報告</t>
    <rPh sb="0" eb="2">
      <t>ケイカ</t>
    </rPh>
    <rPh sb="2" eb="4">
      <t>ホウコク</t>
    </rPh>
    <phoneticPr fontId="4"/>
  </si>
  <si>
    <t>業務完了報告</t>
    <rPh sb="0" eb="2">
      <t>ギョウム</t>
    </rPh>
    <rPh sb="2" eb="4">
      <t>カンリョウ</t>
    </rPh>
    <rPh sb="4" eb="6">
      <t>ホウコク</t>
    </rPh>
    <phoneticPr fontId="4"/>
  </si>
  <si>
    <t>再開後経過報告</t>
    <rPh sb="0" eb="3">
      <t>サイカイゴ</t>
    </rPh>
    <rPh sb="3" eb="5">
      <t>ケイカ</t>
    </rPh>
    <rPh sb="5" eb="7">
      <t>ホウコク</t>
    </rPh>
    <phoneticPr fontId="4"/>
  </si>
  <si>
    <t>再開後完了報告</t>
    <rPh sb="0" eb="3">
      <t>サイカイゴ</t>
    </rPh>
    <rPh sb="3" eb="5">
      <t>カンリョウ</t>
    </rPh>
    <rPh sb="5" eb="7">
      <t>ホウコク</t>
    </rPh>
    <phoneticPr fontId="4"/>
  </si>
  <si>
    <t>　※選択式</t>
    <rPh sb="2" eb="5">
      <t>センタクシキ</t>
    </rPh>
    <phoneticPr fontId="4"/>
  </si>
  <si>
    <t>請求書のこども家庭庁への進達を完了</t>
    <rPh sb="0" eb="3">
      <t>セイキュウショ</t>
    </rPh>
    <rPh sb="7" eb="10">
      <t>カテイチョウ</t>
    </rPh>
    <rPh sb="12" eb="14">
      <t>シンタツ</t>
    </rPh>
    <rPh sb="15" eb="17">
      <t>カンリョウ</t>
    </rPh>
    <phoneticPr fontId="4"/>
  </si>
  <si>
    <t>請求者が対象者とならないことが判明したこと等により、請求手続の支援を終了</t>
    <rPh sb="0" eb="3">
      <t>セイキュウシャ</t>
    </rPh>
    <rPh sb="4" eb="7">
      <t>タイショウシャ</t>
    </rPh>
    <rPh sb="15" eb="17">
      <t>ハンメイ</t>
    </rPh>
    <rPh sb="21" eb="22">
      <t>トウ</t>
    </rPh>
    <rPh sb="26" eb="28">
      <t>セイキュウ</t>
    </rPh>
    <rPh sb="28" eb="30">
      <t>テツヅ</t>
    </rPh>
    <rPh sb="31" eb="33">
      <t>シエン</t>
    </rPh>
    <rPh sb="34" eb="36">
      <t>シュウリョウ</t>
    </rPh>
    <phoneticPr fontId="4"/>
  </si>
  <si>
    <t>業務再開後の業務が終了</t>
    <rPh sb="0" eb="2">
      <t>ギョウム</t>
    </rPh>
    <rPh sb="2" eb="5">
      <t>サイカイゴ</t>
    </rPh>
    <rPh sb="6" eb="8">
      <t>ギョウム</t>
    </rPh>
    <rPh sb="9" eb="11">
      <t>シュウリョウ</t>
    </rPh>
    <phoneticPr fontId="4"/>
  </si>
  <si>
    <t>業務内容（移動時間も１行で記載すること）</t>
    <rPh sb="0" eb="2">
      <t>ギョウム</t>
    </rPh>
    <rPh sb="2" eb="4">
      <t>ナイヨウ</t>
    </rPh>
    <rPh sb="5" eb="7">
      <t>イドウ</t>
    </rPh>
    <rPh sb="7" eb="9">
      <t>ジカン</t>
    </rPh>
    <rPh sb="11" eb="12">
      <t>ギョウ</t>
    </rPh>
    <rPh sb="13" eb="15">
      <t>キサイ</t>
    </rPh>
    <phoneticPr fontId="4"/>
  </si>
  <si>
    <t>分</t>
    <rPh sb="0" eb="1">
      <t>フン</t>
    </rPh>
    <phoneticPr fontId="4"/>
  </si>
  <si>
    <t>↓いずれかにチェックし、当該口座番号を下記フォームに記載してください</t>
    <rPh sb="12" eb="14">
      <t>トウガイ</t>
    </rPh>
    <rPh sb="14" eb="18">
      <t>コウザバンゴウ</t>
    </rPh>
    <rPh sb="19" eb="21">
      <t>カキ</t>
    </rPh>
    <rPh sb="26" eb="28">
      <t>キサイ</t>
    </rPh>
    <phoneticPr fontId="4"/>
  </si>
  <si>
    <t>報酬請求額</t>
    <rPh sb="0" eb="2">
      <t>ホウシュウ</t>
    </rPh>
    <rPh sb="2" eb="5">
      <t>セイキュウガク</t>
    </rPh>
    <phoneticPr fontId="4"/>
  </si>
  <si>
    <t>事務センター</t>
    <rPh sb="0" eb="2">
      <t>ジム</t>
    </rPh>
    <phoneticPr fontId="4"/>
  </si>
  <si>
    <t>実費請求額</t>
    <rPh sb="0" eb="5">
      <t>ジッピセイキュウガク</t>
    </rPh>
    <phoneticPr fontId="4"/>
  </si>
  <si>
    <t>サポート弁護士種別</t>
    <rPh sb="4" eb="7">
      <t>ベンゴシ</t>
    </rPh>
    <rPh sb="7" eb="9">
      <t>シュベツ</t>
    </rPh>
    <phoneticPr fontId="4"/>
  </si>
  <si>
    <t>※選択してください</t>
    <rPh sb="1" eb="3">
      <t>センタク</t>
    </rPh>
    <phoneticPr fontId="4"/>
  </si>
  <si>
    <t>※前回報告がある場合は必ず入力して下さい</t>
    <rPh sb="1" eb="3">
      <t>ゼンカイ</t>
    </rPh>
    <rPh sb="3" eb="5">
      <t>ホウコク</t>
    </rPh>
    <rPh sb="8" eb="10">
      <t>バアイ</t>
    </rPh>
    <rPh sb="11" eb="12">
      <t>カナラ</t>
    </rPh>
    <rPh sb="13" eb="15">
      <t>ニュウリョク</t>
    </rPh>
    <rPh sb="17" eb="18">
      <t>クダ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</si>
  <si>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</si>
  <si>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</si>
  <si>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r>
      <rPr>
        <sz val="11"/>
        <color rgb="FFFF0000"/>
        <rFont val="ＭＳ ゴシック"/>
        <family val="3"/>
        <charset val="128"/>
      </rPr>
      <t>個人に振り込む場合は初回振込時にマイナンバー申告書の提出</t>
    </r>
    <r>
      <rPr>
        <sz val="11"/>
        <color theme="1"/>
        <rFont val="ＭＳ ゴシック"/>
        <family val="3"/>
        <charset val="128"/>
      </rPr>
      <t>をお願いします（1回の提出で12月まで有効）</t>
    </r>
    <rPh sb="0" eb="2">
      <t>コジン</t>
    </rPh>
    <rPh sb="3" eb="4">
      <t>フ</t>
    </rPh>
    <rPh sb="5" eb="6">
      <t>コ</t>
    </rPh>
    <rPh sb="7" eb="9">
      <t>バアイ</t>
    </rPh>
    <rPh sb="10" eb="14">
      <t>ショカイフリコミ</t>
    </rPh>
    <rPh sb="14" eb="15">
      <t>ジ</t>
    </rPh>
    <rPh sb="22" eb="25">
      <t>シンコクショ</t>
    </rPh>
    <rPh sb="26" eb="28">
      <t>テイシュツ</t>
    </rPh>
    <rPh sb="30" eb="31">
      <t>ネガ</t>
    </rPh>
    <rPh sb="37" eb="38">
      <t>カイ</t>
    </rPh>
    <rPh sb="39" eb="41">
      <t>テイシュツ</t>
    </rPh>
    <rPh sb="44" eb="45">
      <t>ガツ</t>
    </rPh>
    <rPh sb="47" eb="49">
      <t>ユウコウ</t>
    </rPh>
    <phoneticPr fontId="4"/>
  </si>
  <si>
    <t>東京₋1₋000012</t>
  </si>
  <si>
    <t>自動計算されますがご自身で確認し誤りがあれば修正ください↓</t>
    <rPh sb="0" eb="4">
      <t>ジドウケイサン</t>
    </rPh>
    <rPh sb="10" eb="12">
      <t>ジシン</t>
    </rPh>
    <rPh sb="13" eb="15">
      <t>カクニン</t>
    </rPh>
    <rPh sb="16" eb="17">
      <t>アヤマ</t>
    </rPh>
    <rPh sb="22" eb="24">
      <t>シュウセイ</t>
    </rPh>
    <phoneticPr fontId="4"/>
  </si>
  <si>
    <t>↓自動計算されますがご自身で確認し誤りがあれば修正ください</t>
    <rPh sb="1" eb="5">
      <t>ジドウケイサン</t>
    </rPh>
    <rPh sb="11" eb="13">
      <t>ジシン</t>
    </rPh>
    <rPh sb="14" eb="16">
      <t>カクニン</t>
    </rPh>
    <rPh sb="17" eb="18">
      <t>アヤマ</t>
    </rPh>
    <rPh sb="23" eb="25">
      <t>シュウセイ</t>
    </rPh>
    <phoneticPr fontId="4"/>
  </si>
  <si>
    <t>別シートの入力により自動計算される項目もありますが、ご自身で確認し誤りがあれば手入力で修正し提出してください</t>
    <rPh sb="0" eb="1">
      <t>ベツ</t>
    </rPh>
    <rPh sb="5" eb="7">
      <t>ニュウリョク</t>
    </rPh>
    <rPh sb="10" eb="12">
      <t>ジドウ</t>
    </rPh>
    <rPh sb="12" eb="14">
      <t>ケイサン</t>
    </rPh>
    <rPh sb="17" eb="19">
      <t>コウモク</t>
    </rPh>
    <rPh sb="27" eb="29">
      <t>ジシン</t>
    </rPh>
    <rPh sb="30" eb="32">
      <t>カクニン</t>
    </rPh>
    <rPh sb="33" eb="34">
      <t>アヤマ</t>
    </rPh>
    <rPh sb="39" eb="42">
      <t>テニュウリョク</t>
    </rPh>
    <rPh sb="43" eb="45">
      <t>シュウセイ</t>
    </rPh>
    <rPh sb="46" eb="48">
      <t>テイシュツ</t>
    </rPh>
    <phoneticPr fontId="4"/>
  </si>
  <si>
    <t>　※事務所の所在地を入力してください。</t>
    <rPh sb="2" eb="4">
      <t>ジム</t>
    </rPh>
    <rPh sb="4" eb="5">
      <t>ショ</t>
    </rPh>
    <rPh sb="6" eb="9">
      <t>ショザイチ</t>
    </rPh>
    <rPh sb="10" eb="12">
      <t>ニュウリョク</t>
    </rPh>
    <phoneticPr fontId="4"/>
  </si>
  <si>
    <t>曜日</t>
    <rPh sb="0" eb="2">
      <t>ヨウビ</t>
    </rPh>
    <phoneticPr fontId="4"/>
  </si>
  <si>
    <t>上記対象者の一時金の受給の有無</t>
    <rPh sb="0" eb="5">
      <t>ジョウキタイショウシャ</t>
    </rPh>
    <rPh sb="6" eb="9">
      <t>イチジキン</t>
    </rPh>
    <rPh sb="10" eb="12">
      <t>ジュキュウ</t>
    </rPh>
    <rPh sb="13" eb="15">
      <t>ウム</t>
    </rPh>
    <phoneticPr fontId="4"/>
  </si>
  <si>
    <t>有</t>
    <rPh sb="0" eb="1">
      <t>アリ</t>
    </rPh>
    <phoneticPr fontId="4"/>
  </si>
  <si>
    <t>適格請求書発行事業者登録：無　・　有　（登録番号：　　　　　　　　 　　　　　　）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3" eb="14">
      <t>ナシ</t>
    </rPh>
    <rPh sb="17" eb="18">
      <t>アリ</t>
    </rPh>
    <phoneticPr fontId="37"/>
  </si>
  <si>
    <t>10%対象</t>
    <rPh sb="3" eb="5">
      <t>タイショウ</t>
    </rPh>
    <phoneticPr fontId="4"/>
  </si>
  <si>
    <t>円</t>
    <rPh sb="0" eb="1">
      <t>エン</t>
    </rPh>
    <phoneticPr fontId="4"/>
  </si>
  <si>
    <t>消費税</t>
    <rPh sb="0" eb="3">
      <t>ショウヒゼイ</t>
    </rPh>
    <phoneticPr fontId="4"/>
  </si>
  <si>
    <t>10％対象：</t>
    <rPh sb="3" eb="5">
      <t>タイショウ</t>
    </rPh>
    <phoneticPr fontId="4"/>
  </si>
  <si>
    <t>消費税：</t>
    <rPh sb="0" eb="3">
      <t>ショウヒゼイ</t>
    </rPh>
    <phoneticPr fontId="4"/>
  </si>
  <si>
    <t>　（注３）鉄道や路線バスを利用した場合の交通費については、証憑書類の提出は不要です。</t>
    <rPh sb="5" eb="7">
      <t>テツドウ</t>
    </rPh>
    <rPh sb="8" eb="10">
      <t>ロセン</t>
    </rPh>
    <rPh sb="13" eb="15">
      <t>リヨウ</t>
    </rPh>
    <rPh sb="17" eb="19">
      <t>バアイ</t>
    </rPh>
    <rPh sb="20" eb="23">
      <t>コウツウヒ</t>
    </rPh>
    <rPh sb="29" eb="31">
      <t>ショウヒョウ</t>
    </rPh>
    <rPh sb="31" eb="33">
      <t>ショルイ</t>
    </rPh>
    <rPh sb="34" eb="36">
      <t>テイシュツ</t>
    </rPh>
    <rPh sb="37" eb="39">
      <t>フヨウ</t>
    </rPh>
    <phoneticPr fontId="4"/>
  </si>
  <si>
    <t>01_交通費（公共交通機関）</t>
    <rPh sb="3" eb="6">
      <t>コウツウヒ</t>
    </rPh>
    <rPh sb="7" eb="9">
      <t>コウキョウ</t>
    </rPh>
    <rPh sb="9" eb="13">
      <t>コウツウキカン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</si>
</sst>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176" formatCode="yyyy&quot;年&quot;m&quot;月&quot;d&quot;日&quot;;@"/>
    <numFmt numFmtId="177" formatCode="[$-411]ggge&quot;年&quot;m&quot;月&quot;d&quot;日&quot;;@"/>
    <numFmt numFmtId="178" formatCode="[h]&quot;時間&quot;m&quot;分&quot;"/>
    <numFmt numFmtId="179" formatCode="[h]:mm"/>
    <numFmt numFmtId="180" formatCode="#,##0&quot;円&quot;"/>
    <numFmt numFmtId="181" formatCode="0_);[Red]\(0\)"/>
    <numFmt numFmtId="182" formatCode="0_);\(0\)"/>
    <numFmt numFmtId="183" formatCode="#,##0_);[Red]\(#,##0\)"/>
    <numFmt numFmtId="184" formatCode="&quot;¥&quot;#,##0_);[Red]\(&quot;¥&quot;#,##0\)"/>
  </numFmts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vertAlign val="superscript"/>
      <sz val="11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 Unicode MS"/>
      <family val="2"/>
    </font>
    <font>
      <sz val="8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indexed="0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/>
    <xf numFmtId="0" fontId="32" fillId="0" borderId="0" applyNumberForma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Protection="1">
      <alignment vertical="center"/>
      <protection locked="0"/>
    </xf>
    <xf numFmtId="0" fontId="1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0" fontId="15" fillId="0" borderId="0" xfId="0" applyFont="1" applyAlignment="1">
      <alignment horizontal="left" vertical="center"/>
    </xf>
    <xf numFmtId="0" fontId="18" fillId="0" borderId="12" xfId="0" applyFont="1" applyBorder="1">
      <alignment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14" fontId="3" fillId="3" borderId="1" xfId="0" applyNumberFormat="1" applyFont="1" applyFill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24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6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3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36" xfId="0" applyFont="1" applyBorder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2" xfId="0" applyFont="1" applyBorder="1">
      <alignment vertical="center"/>
    </xf>
    <xf numFmtId="38" fontId="11" fillId="0" borderId="46" xfId="1" applyFont="1" applyBorder="1" applyAlignment="1">
      <alignment vertical="top"/>
    </xf>
    <xf numFmtId="38" fontId="11" fillId="0" borderId="44" xfId="1" applyFont="1" applyBorder="1" applyAlignment="1">
      <alignment vertical="top"/>
    </xf>
    <xf numFmtId="38" fontId="11" fillId="0" borderId="47" xfId="1" applyFont="1" applyBorder="1" applyAlignment="1">
      <alignment vertical="top"/>
    </xf>
    <xf numFmtId="0" fontId="5" fillId="0" borderId="0" xfId="0" applyFont="1">
      <alignment vertical="center"/>
    </xf>
    <xf numFmtId="0" fontId="25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19" fillId="0" borderId="12" xfId="0" applyFont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3" fillId="2" borderId="13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26" fillId="0" borderId="0" xfId="0" applyFont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4" xfId="1" applyFont="1" applyFill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3" fillId="0" borderId="7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 shrinkToFit="1"/>
      <protection locked="0"/>
    </xf>
    <xf numFmtId="180" fontId="3" fillId="3" borderId="1" xfId="1" applyNumberFormat="1" applyFont="1" applyFill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29" fillId="6" borderId="53" xfId="2" applyFill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3" fillId="0" borderId="53" xfId="0" applyFont="1" applyBorder="1" applyAlignment="1">
      <alignment horizontal="right" vertical="center"/>
    </xf>
    <xf numFmtId="0" fontId="3" fillId="3" borderId="53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9" fillId="0" borderId="53" xfId="2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1" fillId="0" borderId="0" xfId="0" applyFont="1">
      <alignment vertical="center"/>
    </xf>
    <xf numFmtId="0" fontId="3" fillId="0" borderId="53" xfId="0" applyFont="1" applyBorder="1">
      <alignment vertical="center"/>
    </xf>
    <xf numFmtId="0" fontId="6" fillId="0" borderId="10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0" fontId="30" fillId="0" borderId="1" xfId="0" applyFont="1" applyBorder="1" applyAlignment="1">
      <alignment shrinkToFit="1"/>
    </xf>
    <xf numFmtId="0" fontId="3" fillId="0" borderId="2" xfId="0" applyFont="1" applyBorder="1">
      <alignment vertical="center"/>
    </xf>
    <xf numFmtId="0" fontId="19" fillId="0" borderId="1" xfId="0" applyFont="1" applyBorder="1">
      <alignment vertical="center"/>
    </xf>
    <xf numFmtId="0" fontId="30" fillId="0" borderId="1" xfId="0" applyFont="1" applyBorder="1" applyAlignment="1">
      <alignment vertical="center" shrinkToFit="1"/>
    </xf>
    <xf numFmtId="0" fontId="30" fillId="0" borderId="11" xfId="0" applyFont="1" applyBorder="1" applyAlignment="1">
      <alignment vertical="center" shrinkToFit="1"/>
    </xf>
    <xf numFmtId="0" fontId="3" fillId="2" borderId="5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3" borderId="56" xfId="0" applyFont="1" applyFill="1" applyBorder="1">
      <alignment vertical="center"/>
    </xf>
    <xf numFmtId="0" fontId="32" fillId="3" borderId="4" xfId="3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181" fontId="19" fillId="3" borderId="2" xfId="0" applyNumberFormat="1" applyFont="1" applyFill="1" applyBorder="1" applyProtection="1">
      <alignment vertical="center"/>
      <protection locked="0"/>
    </xf>
    <xf numFmtId="181" fontId="3" fillId="3" borderId="2" xfId="0" applyNumberFormat="1" applyFont="1" applyFill="1" applyBorder="1" applyProtection="1">
      <alignment vertical="center"/>
      <protection locked="0"/>
    </xf>
    <xf numFmtId="0" fontId="33" fillId="0" borderId="0" xfId="0" applyFont="1">
      <alignment vertical="center"/>
    </xf>
    <xf numFmtId="181" fontId="19" fillId="3" borderId="1" xfId="0" applyNumberFormat="1" applyFont="1" applyFill="1" applyBorder="1" applyProtection="1">
      <alignment vertical="center"/>
      <protection locked="0"/>
    </xf>
    <xf numFmtId="182" fontId="19" fillId="3" borderId="2" xfId="0" applyNumberFormat="1" applyFont="1" applyFill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horizontal="left" vertical="center"/>
    </xf>
    <xf numFmtId="38" fontId="3" fillId="3" borderId="2" xfId="1" applyFont="1" applyFill="1" applyBorder="1" applyAlignment="1" applyProtection="1">
      <alignment horizontal="left" vertical="center"/>
    </xf>
    <xf numFmtId="38" fontId="3" fillId="3" borderId="3" xfId="1" applyFont="1" applyFill="1" applyBorder="1" applyAlignment="1" applyProtection="1">
      <alignment vertical="center"/>
    </xf>
    <xf numFmtId="38" fontId="3" fillId="3" borderId="4" xfId="1" applyFont="1" applyFill="1" applyBorder="1" applyAlignment="1" applyProtection="1">
      <alignment vertical="center"/>
    </xf>
    <xf numFmtId="38" fontId="25" fillId="3" borderId="2" xfId="1" applyFont="1" applyFill="1" applyBorder="1" applyAlignment="1" applyProtection="1">
      <alignment horizontal="left" vertical="center"/>
    </xf>
    <xf numFmtId="176" fontId="3" fillId="0" borderId="0" xfId="0" applyNumberFormat="1" applyFont="1" applyProtection="1">
      <alignment vertical="center"/>
      <protection locked="0"/>
    </xf>
    <xf numFmtId="0" fontId="19" fillId="0" borderId="0" xfId="0" applyFont="1" applyAlignment="1">
      <alignment vertical="center" wrapText="1"/>
    </xf>
    <xf numFmtId="0" fontId="3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top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179" fontId="3" fillId="3" borderId="1" xfId="0" applyNumberFormat="1" applyFont="1" applyFill="1" applyBorder="1" applyProtection="1">
      <alignment vertical="center"/>
      <protection locked="0"/>
    </xf>
    <xf numFmtId="0" fontId="3" fillId="3" borderId="2" xfId="1" applyNumberFormat="1" applyFont="1" applyFill="1" applyBorder="1" applyAlignment="1" applyProtection="1">
      <alignment horizontal="left" vertical="center"/>
    </xf>
    <xf numFmtId="181" fontId="3" fillId="0" borderId="2" xfId="1" applyNumberFormat="1" applyFont="1" applyFill="1" applyBorder="1" applyAlignment="1" applyProtection="1">
      <alignment horizontal="left" vertical="center"/>
    </xf>
    <xf numFmtId="176" fontId="34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38" fontId="13" fillId="0" borderId="0" xfId="0" applyNumberFormat="1" applyFont="1">
      <alignment vertical="center"/>
    </xf>
    <xf numFmtId="0" fontId="40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2" fillId="0" borderId="0" xfId="0" applyFont="1">
      <alignment vertical="center"/>
    </xf>
    <xf numFmtId="0" fontId="3" fillId="0" borderId="0" xfId="0" applyFont="1" applyAlignment="1">
      <alignment vertical="top"/>
    </xf>
    <xf numFmtId="18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81" fontId="3" fillId="3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/>
      <protection locked="0"/>
    </xf>
    <xf numFmtId="181" fontId="3" fillId="3" borderId="2" xfId="0" applyNumberFormat="1" applyFont="1" applyFill="1" applyBorder="1" applyAlignment="1" applyProtection="1">
      <alignment horizontal="left" vertical="center"/>
      <protection locked="0"/>
    </xf>
    <xf numFmtId="181" fontId="3" fillId="3" borderId="3" xfId="0" applyNumberFormat="1" applyFont="1" applyFill="1" applyBorder="1" applyAlignment="1" applyProtection="1">
      <alignment horizontal="left" vertical="center"/>
      <protection locked="0"/>
    </xf>
    <xf numFmtId="181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left" vertical="center"/>
    </xf>
    <xf numFmtId="176" fontId="3" fillId="3" borderId="13" xfId="0" applyNumberFormat="1" applyFont="1" applyFill="1" applyBorder="1" applyAlignment="1" applyProtection="1">
      <alignment horizontal="center" vertical="center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3" borderId="11" xfId="0" applyNumberFormat="1" applyFont="1" applyFill="1" applyBorder="1" applyAlignment="1" applyProtection="1">
      <alignment horizontal="center" vertical="center"/>
      <protection locked="0"/>
    </xf>
    <xf numFmtId="176" fontId="6" fillId="3" borderId="2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3" xfId="0" applyNumberFormat="1" applyFont="1" applyFill="1" applyBorder="1" applyAlignment="1" applyProtection="1">
      <alignment horizontal="left" vertical="center" shrinkToFit="1"/>
      <protection locked="0"/>
    </xf>
    <xf numFmtId="176" fontId="6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178" fontId="9" fillId="3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 shrinkToFit="1"/>
      <protection locked="0"/>
    </xf>
    <xf numFmtId="0" fontId="3" fillId="3" borderId="3" xfId="0" applyFont="1" applyFill="1" applyBorder="1" applyAlignment="1" applyProtection="1">
      <alignment horizontal="left" vertical="center" shrinkToFit="1"/>
      <protection locked="0"/>
    </xf>
    <xf numFmtId="0" fontId="3" fillId="3" borderId="4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38" fontId="11" fillId="0" borderId="51" xfId="1" applyFont="1" applyBorder="1" applyAlignment="1">
      <alignment horizontal="center" vertical="top"/>
    </xf>
    <xf numFmtId="38" fontId="11" fillId="0" borderId="49" xfId="1" applyFont="1" applyBorder="1" applyAlignment="1">
      <alignment horizontal="center" vertical="top"/>
    </xf>
    <xf numFmtId="38" fontId="11" fillId="0" borderId="52" xfId="1" applyFont="1" applyBorder="1" applyAlignment="1">
      <alignment horizontal="center" vertical="top"/>
    </xf>
    <xf numFmtId="0" fontId="8" fillId="0" borderId="0" xfId="0" applyFont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5" fontId="36" fillId="0" borderId="0" xfId="0" applyNumberFormat="1" applyFont="1" applyAlignment="1">
      <alignment horizontal="center" vertical="center"/>
    </xf>
    <xf numFmtId="183" fontId="3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5" fillId="3" borderId="2" xfId="0" applyNumberFormat="1" applyFont="1" applyFill="1" applyBorder="1" applyAlignment="1" applyProtection="1">
      <alignment horizontal="left" vertical="center"/>
      <protection locked="0"/>
    </xf>
    <xf numFmtId="176" fontId="25" fillId="3" borderId="4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_Sheet1" xfId="2" xr:uid="{45FE2C54-7C2E-43DA-9AE6-0BAC5FBDA581}"/>
  </cellStyles>
  <dxfs count="2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33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10</xdr:row>
          <xdr:rowOff>66675</xdr:rowOff>
        </xdr:from>
        <xdr:to>
          <xdr:col>16</xdr:col>
          <xdr:colOff>95250</xdr:colOff>
          <xdr:row>11</xdr:row>
          <xdr:rowOff>57150</xdr:rowOff>
        </xdr:to>
        <xdr:sp macro="" textlink="">
          <xdr:nvSpPr>
            <xdr:cNvPr id="3080" name="CheckBox1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11</xdr:row>
          <xdr:rowOff>57150</xdr:rowOff>
        </xdr:from>
        <xdr:to>
          <xdr:col>30</xdr:col>
          <xdr:colOff>66675</xdr:colOff>
          <xdr:row>11</xdr:row>
          <xdr:rowOff>285750</xdr:rowOff>
        </xdr:to>
        <xdr:sp macro="" textlink="">
          <xdr:nvSpPr>
            <xdr:cNvPr id="3081" name="CheckBox2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146050</xdr:colOff>
      <xdr:row>14</xdr:row>
      <xdr:rowOff>25400</xdr:rowOff>
    </xdr:from>
    <xdr:to>
      <xdr:col>10</xdr:col>
      <xdr:colOff>184150</xdr:colOff>
      <xdr:row>14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3DDABE9-22A8-2A3D-FFC5-FD98191F7853}"/>
            </a:ext>
          </a:extLst>
        </xdr:cNvPr>
        <xdr:cNvSpPr/>
      </xdr:nvSpPr>
      <xdr:spPr>
        <a:xfrm>
          <a:off x="2171700" y="3416300"/>
          <a:ext cx="266700" cy="260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0FF7-CB97-408C-B53E-93AB7F431D0C}">
  <sheetPr codeName="Sheet1">
    <tabColor theme="4" tint="0.79998168889431442"/>
    <pageSetUpPr fitToPage="1"/>
  </sheetPr>
  <dimension ref="B1:W55"/>
  <sheetViews>
    <sheetView showGridLines="0" tabSelected="1" view="pageBreakPreview" zoomScale="74" zoomScaleNormal="80" zoomScaleSheetLayoutView="74" workbookViewId="0">
      <selection activeCell="J2" sqref="J2"/>
    </sheetView>
  </sheetViews>
  <sheetFormatPr defaultColWidth="9" defaultRowHeight="18.75" customHeight="1"/>
  <cols>
    <col min="1" max="1" width="1" style="1" customWidth="1"/>
    <col min="2" max="2" width="2.625" style="1" customWidth="1"/>
    <col min="3" max="3" width="20" style="1" customWidth="1"/>
    <col min="4" max="4" width="11.5" style="1" customWidth="1"/>
    <col min="5" max="6" width="4.5" style="1" customWidth="1"/>
    <col min="7" max="7" width="4.75" style="1" customWidth="1"/>
    <col min="8" max="8" width="6.625" style="1" customWidth="1"/>
    <col min="9" max="9" width="4.25" style="1" customWidth="1"/>
    <col min="10" max="10" width="7.75" style="1" customWidth="1"/>
    <col min="11" max="11" width="9.125" style="1" customWidth="1"/>
    <col min="12" max="12" width="26.75" style="2" customWidth="1"/>
    <col min="13" max="13" width="29.5" style="2" customWidth="1"/>
    <col min="14" max="14" width="3.125" style="2" customWidth="1"/>
    <col min="15" max="20" width="3.75" style="28" hidden="1" customWidth="1"/>
    <col min="21" max="21" width="3.75" style="28" customWidth="1"/>
    <col min="22" max="23" width="3.75" style="2" customWidth="1"/>
    <col min="24" max="16384" width="9" style="1"/>
  </cols>
  <sheetData>
    <row r="1" spans="2:19" ht="24" customHeight="1">
      <c r="C1" s="158" t="s">
        <v>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2:19" ht="24" customHeight="1"/>
    <row r="3" spans="2:19" ht="17.25" customHeight="1">
      <c r="B3" s="4" t="s">
        <v>1</v>
      </c>
      <c r="C3" s="5"/>
      <c r="D3" s="5"/>
    </row>
    <row r="4" spans="2:19" ht="17.25" customHeight="1">
      <c r="B4" s="4" t="s">
        <v>2</v>
      </c>
      <c r="C4" s="5"/>
      <c r="D4" s="4" t="s">
        <v>3</v>
      </c>
    </row>
    <row r="5" spans="2:19" ht="17.25" customHeight="1">
      <c r="B5" s="4" t="s">
        <v>4</v>
      </c>
      <c r="C5" s="5"/>
      <c r="D5" s="5"/>
    </row>
    <row r="6" spans="2:19" ht="7.15" customHeight="1"/>
    <row r="7" spans="2:19" ht="22.15" customHeight="1">
      <c r="B7" s="6" t="s">
        <v>5</v>
      </c>
      <c r="S7" s="104"/>
    </row>
    <row r="8" spans="2:19" ht="7.15" customHeight="1">
      <c r="S8" s="105"/>
    </row>
    <row r="9" spans="2:19" ht="18.75" customHeight="1">
      <c r="C9" s="167" t="s">
        <v>6</v>
      </c>
      <c r="D9" s="167"/>
      <c r="E9" s="168"/>
      <c r="F9" s="169"/>
      <c r="G9" s="169"/>
      <c r="H9" s="169"/>
      <c r="I9" s="169"/>
      <c r="J9" s="169"/>
      <c r="K9" s="170"/>
      <c r="L9" s="13" t="s">
        <v>7</v>
      </c>
      <c r="S9" s="105"/>
    </row>
    <row r="10" spans="2:19" ht="18.75" customHeight="1">
      <c r="C10" s="171" t="s">
        <v>8</v>
      </c>
      <c r="D10" s="172"/>
      <c r="E10" s="168"/>
      <c r="F10" s="169"/>
      <c r="G10" s="169"/>
      <c r="H10" s="169"/>
      <c r="I10" s="169"/>
      <c r="J10" s="169"/>
      <c r="K10" s="170"/>
      <c r="S10" s="105"/>
    </row>
    <row r="11" spans="2:19" ht="18.75" customHeight="1">
      <c r="C11" s="167" t="s">
        <v>9</v>
      </c>
      <c r="D11" s="167"/>
      <c r="E11" s="173"/>
      <c r="F11" s="169"/>
      <c r="G11" s="169"/>
      <c r="H11" s="169"/>
      <c r="I11" s="169"/>
      <c r="J11" s="169"/>
      <c r="K11" s="170"/>
      <c r="S11" s="105"/>
    </row>
    <row r="12" spans="2:19" ht="18.75" customHeight="1">
      <c r="S12" s="105"/>
    </row>
    <row r="13" spans="2:19" ht="18.75" customHeight="1">
      <c r="C13" s="177" t="s">
        <v>10</v>
      </c>
      <c r="D13" s="7" t="s">
        <v>11</v>
      </c>
      <c r="E13" s="180" t="s">
        <v>12</v>
      </c>
      <c r="F13" s="181"/>
      <c r="G13" s="168"/>
      <c r="H13" s="169"/>
      <c r="I13" s="169"/>
      <c r="J13" s="170"/>
      <c r="K13" s="8" t="s">
        <v>13</v>
      </c>
      <c r="L13" s="9"/>
    </row>
    <row r="14" spans="2:19" ht="18.75" customHeight="1">
      <c r="C14" s="178"/>
      <c r="D14" s="7" t="s">
        <v>14</v>
      </c>
      <c r="E14" s="182" t="s">
        <v>15</v>
      </c>
      <c r="F14" s="183"/>
      <c r="G14" s="168"/>
      <c r="H14" s="169"/>
      <c r="I14" s="169"/>
      <c r="J14" s="170"/>
      <c r="K14" s="10" t="s">
        <v>16</v>
      </c>
      <c r="L14" s="9"/>
    </row>
    <row r="15" spans="2:19" ht="18.75" customHeight="1">
      <c r="C15" s="178"/>
      <c r="D15" s="11" t="s">
        <v>17</v>
      </c>
      <c r="E15" s="203" t="s">
        <v>18</v>
      </c>
      <c r="F15" s="204"/>
      <c r="G15" s="168"/>
      <c r="H15" s="169"/>
      <c r="I15" s="169"/>
      <c r="J15" s="170"/>
      <c r="K15" s="12" t="s">
        <v>19</v>
      </c>
      <c r="L15" s="116"/>
    </row>
    <row r="16" spans="2:19" ht="18.75" customHeight="1">
      <c r="C16" s="178"/>
      <c r="D16" s="159" t="s">
        <v>20</v>
      </c>
      <c r="E16" s="162"/>
      <c r="F16" s="163"/>
      <c r="G16" s="163"/>
      <c r="H16" s="164"/>
      <c r="I16" s="165"/>
      <c r="J16" s="166"/>
      <c r="K16" s="166"/>
      <c r="L16" s="166"/>
      <c r="M16" s="13"/>
      <c r="N16" s="13"/>
    </row>
    <row r="17" spans="3:16" ht="18.75" customHeight="1">
      <c r="C17" s="178"/>
      <c r="D17" s="160"/>
      <c r="E17" s="7" t="s">
        <v>21</v>
      </c>
      <c r="F17" s="169"/>
      <c r="G17" s="169"/>
      <c r="H17" s="170"/>
      <c r="I17" s="14"/>
      <c r="J17" s="14"/>
      <c r="K17" s="14"/>
      <c r="L17" s="14"/>
      <c r="M17" s="13"/>
      <c r="N17" s="13"/>
    </row>
    <row r="18" spans="3:16" ht="47.65" customHeight="1">
      <c r="C18" s="179"/>
      <c r="D18" s="161"/>
      <c r="E18" s="174"/>
      <c r="F18" s="175"/>
      <c r="G18" s="175"/>
      <c r="H18" s="175"/>
      <c r="I18" s="175"/>
      <c r="J18" s="175"/>
      <c r="K18" s="175"/>
      <c r="L18" s="176"/>
      <c r="M18" s="15" t="s">
        <v>226</v>
      </c>
      <c r="N18" s="15"/>
    </row>
    <row r="19" spans="3:16" ht="18.75" hidden="1" customHeight="1">
      <c r="C19" s="208" t="s">
        <v>22</v>
      </c>
      <c r="D19" s="16" t="s">
        <v>11</v>
      </c>
      <c r="E19" s="186"/>
      <c r="F19" s="187"/>
      <c r="G19" s="187"/>
      <c r="H19" s="187"/>
      <c r="I19" s="187"/>
      <c r="J19" s="187"/>
      <c r="K19" s="187"/>
      <c r="L19" s="188"/>
      <c r="M19" s="184" t="s">
        <v>23</v>
      </c>
      <c r="N19" s="17"/>
    </row>
    <row r="20" spans="3:16" ht="18.75" hidden="1" customHeight="1">
      <c r="C20" s="209"/>
      <c r="D20" s="16" t="s">
        <v>24</v>
      </c>
      <c r="E20" s="186"/>
      <c r="F20" s="187"/>
      <c r="G20" s="187"/>
      <c r="H20" s="187"/>
      <c r="I20" s="187"/>
      <c r="J20" s="187"/>
      <c r="K20" s="187"/>
      <c r="L20" s="188"/>
      <c r="M20" s="185"/>
      <c r="N20" s="25"/>
    </row>
    <row r="21" spans="3:16" ht="18.75" hidden="1" customHeight="1">
      <c r="C21" s="209"/>
      <c r="D21" s="189" t="s">
        <v>25</v>
      </c>
      <c r="E21" s="18" t="s">
        <v>21</v>
      </c>
      <c r="F21" s="191"/>
      <c r="G21" s="191"/>
      <c r="H21" s="192"/>
      <c r="I21" s="19"/>
      <c r="J21" s="3"/>
      <c r="K21" s="19"/>
      <c r="L21" s="19"/>
      <c r="M21" s="185"/>
      <c r="N21" s="25"/>
    </row>
    <row r="22" spans="3:16" ht="38.1" hidden="1" customHeight="1">
      <c r="C22" s="209"/>
      <c r="D22" s="190"/>
      <c r="E22" s="193"/>
      <c r="F22" s="194"/>
      <c r="G22" s="194"/>
      <c r="H22" s="194"/>
      <c r="I22" s="194"/>
      <c r="J22" s="194"/>
      <c r="K22" s="194"/>
      <c r="L22" s="195"/>
      <c r="M22" s="185"/>
      <c r="N22" s="25"/>
    </row>
    <row r="23" spans="3:16" ht="18.75" customHeight="1">
      <c r="C23" s="167" t="s">
        <v>26</v>
      </c>
      <c r="D23" s="167"/>
      <c r="E23" s="168"/>
      <c r="F23" s="169"/>
      <c r="G23" s="169"/>
      <c r="H23" s="169"/>
      <c r="I23" s="169"/>
      <c r="J23" s="169"/>
      <c r="K23" s="170"/>
    </row>
    <row r="24" spans="3:16" ht="18.75" customHeight="1">
      <c r="C24" s="167" t="s">
        <v>27</v>
      </c>
      <c r="D24" s="167"/>
      <c r="E24" s="199"/>
      <c r="F24" s="200"/>
      <c r="G24" s="200"/>
      <c r="H24" s="200"/>
      <c r="I24" s="200"/>
      <c r="J24" s="200"/>
      <c r="K24" s="201"/>
      <c r="L24" s="13"/>
    </row>
    <row r="25" spans="3:16" ht="18.75" customHeight="1">
      <c r="C25" s="202"/>
      <c r="D25" s="202"/>
      <c r="E25" s="202"/>
      <c r="F25" s="202"/>
      <c r="G25" s="202"/>
      <c r="H25" s="202"/>
      <c r="I25" s="202"/>
      <c r="J25" s="2"/>
      <c r="K25" s="2"/>
    </row>
    <row r="26" spans="3:16" ht="18.75" customHeight="1">
      <c r="C26" s="177" t="s">
        <v>28</v>
      </c>
      <c r="D26" s="7" t="s">
        <v>11</v>
      </c>
      <c r="E26" s="180" t="s">
        <v>12</v>
      </c>
      <c r="F26" s="181"/>
      <c r="G26" s="168"/>
      <c r="H26" s="169"/>
      <c r="I26" s="169"/>
      <c r="J26" s="170"/>
      <c r="K26" s="8" t="s">
        <v>13</v>
      </c>
      <c r="L26" s="9"/>
    </row>
    <row r="27" spans="3:16" ht="18.75" customHeight="1">
      <c r="C27" s="179"/>
      <c r="D27" s="7" t="s">
        <v>14</v>
      </c>
      <c r="E27" s="182" t="s">
        <v>15</v>
      </c>
      <c r="F27" s="183"/>
      <c r="G27" s="168"/>
      <c r="H27" s="169"/>
      <c r="I27" s="169"/>
      <c r="J27" s="170"/>
      <c r="K27" s="10" t="s">
        <v>16</v>
      </c>
      <c r="L27" s="9"/>
    </row>
    <row r="28" spans="3:16" ht="18.75" customHeight="1">
      <c r="C28" s="171" t="s">
        <v>228</v>
      </c>
      <c r="D28" s="205"/>
      <c r="E28" s="205"/>
      <c r="F28" s="205"/>
      <c r="G28" s="206"/>
      <c r="H28" s="205"/>
      <c r="I28" s="205"/>
      <c r="J28" s="207"/>
      <c r="K28" s="140" t="s">
        <v>206</v>
      </c>
      <c r="L28" s="139"/>
      <c r="O28" s="28" t="s">
        <v>229</v>
      </c>
      <c r="P28" s="28" t="s">
        <v>63</v>
      </c>
    </row>
    <row r="29" spans="3:16" ht="18.75" customHeight="1">
      <c r="J29" s="2"/>
      <c r="K29" s="2"/>
    </row>
    <row r="30" spans="3:16" ht="18.75" customHeight="1">
      <c r="C30" s="167" t="s">
        <v>29</v>
      </c>
      <c r="D30" s="171"/>
      <c r="E30" s="196"/>
      <c r="F30" s="197"/>
      <c r="G30" s="197"/>
      <c r="H30" s="197"/>
      <c r="I30" s="198"/>
      <c r="J30" s="13" t="s">
        <v>206</v>
      </c>
      <c r="K30" s="2"/>
      <c r="O30" s="28" t="s">
        <v>198</v>
      </c>
      <c r="P30" s="28" t="s">
        <v>199</v>
      </c>
    </row>
    <row r="31" spans="3:16" ht="18.75" customHeight="1">
      <c r="C31" s="167" t="s">
        <v>30</v>
      </c>
      <c r="D31" s="171"/>
      <c r="E31" s="196"/>
      <c r="F31" s="197"/>
      <c r="G31" s="197"/>
      <c r="H31" s="197"/>
      <c r="I31" s="198"/>
      <c r="J31" s="13"/>
      <c r="K31" s="2"/>
    </row>
    <row r="32" spans="3:16" ht="18.75" customHeight="1">
      <c r="J32" s="13"/>
      <c r="K32" s="2"/>
    </row>
    <row r="33" spans="3:23" ht="18.75" customHeight="1">
      <c r="C33" s="167" t="s">
        <v>31</v>
      </c>
      <c r="D33" s="171"/>
      <c r="E33" s="196"/>
      <c r="F33" s="197"/>
      <c r="G33" s="197"/>
      <c r="H33" s="197"/>
      <c r="I33" s="198"/>
      <c r="J33" s="13" t="s">
        <v>206</v>
      </c>
      <c r="K33" s="2"/>
      <c r="O33" s="28" t="s">
        <v>198</v>
      </c>
      <c r="P33" s="28" t="s">
        <v>199</v>
      </c>
    </row>
    <row r="34" spans="3:23" ht="18.75" customHeight="1">
      <c r="C34" s="167" t="s">
        <v>32</v>
      </c>
      <c r="D34" s="171"/>
      <c r="E34" s="196"/>
      <c r="F34" s="197"/>
      <c r="G34" s="197"/>
      <c r="H34" s="197"/>
      <c r="I34" s="198"/>
      <c r="J34" s="13" t="s">
        <v>206</v>
      </c>
      <c r="K34" s="2"/>
      <c r="O34" s="28" t="s">
        <v>200</v>
      </c>
      <c r="P34" s="28" t="s">
        <v>201</v>
      </c>
    </row>
    <row r="35" spans="3:23" ht="18.75" customHeight="1">
      <c r="C35" s="177" t="s">
        <v>33</v>
      </c>
      <c r="D35" s="7" t="s">
        <v>11</v>
      </c>
      <c r="E35" s="180" t="s">
        <v>12</v>
      </c>
      <c r="F35" s="181"/>
      <c r="G35" s="168"/>
      <c r="H35" s="169"/>
      <c r="I35" s="169"/>
      <c r="J35" s="170"/>
      <c r="K35" s="8" t="s">
        <v>13</v>
      </c>
      <c r="L35" s="9"/>
    </row>
    <row r="36" spans="3:23" ht="18.75" customHeight="1">
      <c r="C36" s="220"/>
      <c r="D36" s="7" t="s">
        <v>14</v>
      </c>
      <c r="E36" s="182" t="s">
        <v>15</v>
      </c>
      <c r="F36" s="183"/>
      <c r="G36" s="168"/>
      <c r="H36" s="169"/>
      <c r="I36" s="169"/>
      <c r="J36" s="170"/>
      <c r="K36" s="10" t="s">
        <v>16</v>
      </c>
      <c r="L36" s="9"/>
    </row>
    <row r="37" spans="3:23" ht="18.75" customHeight="1">
      <c r="J37" s="2"/>
      <c r="K37" s="2"/>
    </row>
    <row r="38" spans="3:23" ht="18.75" customHeight="1">
      <c r="C38" s="167" t="s">
        <v>34</v>
      </c>
      <c r="D38" s="171"/>
      <c r="E38" s="206"/>
      <c r="F38" s="219"/>
      <c r="G38" s="7" t="s">
        <v>35</v>
      </c>
      <c r="H38" s="20"/>
      <c r="I38" s="7" t="s">
        <v>36</v>
      </c>
      <c r="J38" s="185" t="s">
        <v>37</v>
      </c>
      <c r="K38" s="185"/>
      <c r="L38" s="185"/>
      <c r="M38" s="185"/>
      <c r="N38" s="25"/>
      <c r="P38" s="106"/>
      <c r="R38" s="107"/>
      <c r="T38" s="107"/>
    </row>
    <row r="39" spans="3:23" ht="18.75" customHeight="1">
      <c r="C39" s="167" t="s">
        <v>38</v>
      </c>
      <c r="D39" s="171"/>
      <c r="E39" s="196"/>
      <c r="F39" s="197"/>
      <c r="G39" s="197"/>
      <c r="H39" s="197"/>
      <c r="I39" s="198"/>
      <c r="J39" s="212" t="s">
        <v>39</v>
      </c>
      <c r="K39" s="185"/>
      <c r="L39" s="185"/>
      <c r="M39" s="185"/>
      <c r="N39" s="25"/>
      <c r="O39" s="106"/>
      <c r="P39" s="106"/>
      <c r="Q39" s="106"/>
      <c r="R39" s="107"/>
      <c r="S39" s="107"/>
    </row>
    <row r="40" spans="3:23" ht="18.75" hidden="1" customHeight="1">
      <c r="J40" s="21" t="e">
        <f>DATE(E38,H38,1)</f>
        <v>#NUM!</v>
      </c>
      <c r="K40" s="23"/>
      <c r="L40" s="21" t="e">
        <f>DATE(#REF!,#REF!+1,0)</f>
        <v>#REF!</v>
      </c>
      <c r="M40" s="24"/>
      <c r="N40" s="24"/>
    </row>
    <row r="41" spans="3:23" ht="18.75" customHeight="1">
      <c r="T41" s="107"/>
    </row>
    <row r="42" spans="3:23" ht="18.75" customHeight="1">
      <c r="C42" s="171" t="s">
        <v>40</v>
      </c>
      <c r="D42" s="172"/>
      <c r="E42" s="213"/>
      <c r="F42" s="214"/>
      <c r="G42" s="214"/>
      <c r="H42" s="214"/>
      <c r="I42" s="215"/>
      <c r="J42" s="212" t="s">
        <v>206</v>
      </c>
      <c r="K42" s="185"/>
      <c r="L42" s="185"/>
      <c r="M42" s="185"/>
      <c r="N42" s="25"/>
      <c r="O42" s="106" t="s">
        <v>202</v>
      </c>
      <c r="P42" s="106" t="s">
        <v>203</v>
      </c>
      <c r="Q42" s="106" t="s">
        <v>204</v>
      </c>
      <c r="R42" s="107" t="s">
        <v>205</v>
      </c>
      <c r="S42" s="107"/>
    </row>
    <row r="43" spans="3:23" ht="18.75" customHeight="1">
      <c r="C43" s="171" t="s">
        <v>41</v>
      </c>
      <c r="D43" s="172"/>
      <c r="E43" s="216"/>
      <c r="F43" s="217"/>
      <c r="G43" s="217"/>
      <c r="H43" s="217"/>
      <c r="I43" s="217"/>
      <c r="J43" s="217"/>
      <c r="K43" s="217"/>
      <c r="L43" s="218"/>
      <c r="M43" s="25" t="s">
        <v>206</v>
      </c>
      <c r="N43" s="25"/>
      <c r="O43" s="106" t="s">
        <v>207</v>
      </c>
      <c r="P43" s="106" t="s">
        <v>208</v>
      </c>
      <c r="Q43" s="106" t="s">
        <v>209</v>
      </c>
      <c r="R43" s="107"/>
      <c r="S43" s="107"/>
    </row>
    <row r="44" spans="3:23" ht="18.75" customHeight="1">
      <c r="T44" s="107"/>
    </row>
    <row r="45" spans="3:23" ht="18.75" customHeight="1">
      <c r="C45" s="171" t="s">
        <v>42</v>
      </c>
      <c r="D45" s="172"/>
      <c r="E45" s="117"/>
      <c r="F45" s="26" t="s">
        <v>43</v>
      </c>
      <c r="G45" s="118"/>
      <c r="H45" s="26" t="s">
        <v>44</v>
      </c>
      <c r="I45" s="25" t="s">
        <v>218</v>
      </c>
      <c r="J45" s="21"/>
      <c r="K45" s="21"/>
      <c r="L45" s="21"/>
      <c r="M45" s="22" t="str">
        <f>TEXT(E45,"ggge")&amp;"年"&amp;TEXT(E45,"m")&amp;"月"&amp;TEXT(E45,"d")&amp;"日"</f>
        <v>明治33年1月0日</v>
      </c>
      <c r="N45" s="22"/>
      <c r="O45" s="107"/>
      <c r="V45" s="1"/>
      <c r="W45" s="1"/>
    </row>
    <row r="46" spans="3:23" ht="18.75" customHeight="1">
      <c r="T46" s="107"/>
    </row>
    <row r="47" spans="3:23" ht="18.75" customHeight="1">
      <c r="T47" s="107"/>
    </row>
    <row r="48" spans="3:23" ht="18.75" customHeight="1">
      <c r="T48" s="107"/>
    </row>
    <row r="49" spans="3:20" ht="18.75" customHeight="1">
      <c r="T49" s="107"/>
    </row>
    <row r="50" spans="3:20" ht="18.75" customHeight="1">
      <c r="T50" s="107"/>
    </row>
    <row r="51" spans="3:20" ht="18.75" customHeight="1">
      <c r="T51" s="107"/>
    </row>
    <row r="52" spans="3:20" ht="18.75" customHeight="1">
      <c r="T52" s="107"/>
    </row>
    <row r="53" spans="3:20" ht="24.75" customHeight="1">
      <c r="C53" s="210"/>
      <c r="D53" s="210"/>
      <c r="E53" s="211"/>
      <c r="F53" s="211"/>
      <c r="G53" s="211"/>
      <c r="H53" s="211"/>
      <c r="I53" s="211"/>
      <c r="J53" s="211"/>
      <c r="K53" s="27"/>
      <c r="L53" s="28"/>
      <c r="M53" s="28"/>
      <c r="N53" s="28"/>
    </row>
    <row r="55" spans="3:20" ht="18.75" customHeight="1">
      <c r="M55" s="29"/>
      <c r="N55" s="29"/>
    </row>
  </sheetData>
  <mergeCells count="66">
    <mergeCell ref="C38:D38"/>
    <mergeCell ref="E38:F38"/>
    <mergeCell ref="J38:M38"/>
    <mergeCell ref="C31:D31"/>
    <mergeCell ref="E31:I31"/>
    <mergeCell ref="C33:D33"/>
    <mergeCell ref="E33:I33"/>
    <mergeCell ref="C34:D34"/>
    <mergeCell ref="E34:I34"/>
    <mergeCell ref="C35:C36"/>
    <mergeCell ref="E35:F35"/>
    <mergeCell ref="G35:J35"/>
    <mergeCell ref="E36:F36"/>
    <mergeCell ref="G36:J36"/>
    <mergeCell ref="C53:D53"/>
    <mergeCell ref="E53:J53"/>
    <mergeCell ref="C39:D39"/>
    <mergeCell ref="E39:I39"/>
    <mergeCell ref="J39:M39"/>
    <mergeCell ref="C42:D42"/>
    <mergeCell ref="E42:I42"/>
    <mergeCell ref="J42:M42"/>
    <mergeCell ref="C43:D43"/>
    <mergeCell ref="E43:L43"/>
    <mergeCell ref="C45:D45"/>
    <mergeCell ref="G14:J14"/>
    <mergeCell ref="E15:F15"/>
    <mergeCell ref="G15:J15"/>
    <mergeCell ref="C28:F28"/>
    <mergeCell ref="G28:J28"/>
    <mergeCell ref="C19:C22"/>
    <mergeCell ref="E19:L19"/>
    <mergeCell ref="C30:D30"/>
    <mergeCell ref="E30:I30"/>
    <mergeCell ref="C23:D23"/>
    <mergeCell ref="E23:K23"/>
    <mergeCell ref="C24:D24"/>
    <mergeCell ref="E24:K24"/>
    <mergeCell ref="C25:D25"/>
    <mergeCell ref="E25:I25"/>
    <mergeCell ref="C26:C27"/>
    <mergeCell ref="E26:F26"/>
    <mergeCell ref="G26:J26"/>
    <mergeCell ref="E27:F27"/>
    <mergeCell ref="G27:J27"/>
    <mergeCell ref="M19:M22"/>
    <mergeCell ref="E20:L20"/>
    <mergeCell ref="D21:D22"/>
    <mergeCell ref="F21:H21"/>
    <mergeCell ref="E22:L22"/>
    <mergeCell ref="C1:M1"/>
    <mergeCell ref="D16:D18"/>
    <mergeCell ref="E16:H16"/>
    <mergeCell ref="I16:L16"/>
    <mergeCell ref="C9:D9"/>
    <mergeCell ref="E9:K9"/>
    <mergeCell ref="C10:D10"/>
    <mergeCell ref="E10:K10"/>
    <mergeCell ref="C11:D11"/>
    <mergeCell ref="E11:K11"/>
    <mergeCell ref="F17:H17"/>
    <mergeCell ref="E18:L18"/>
    <mergeCell ref="C13:C18"/>
    <mergeCell ref="E13:F13"/>
    <mergeCell ref="G13:J13"/>
    <mergeCell ref="E14:F14"/>
  </mergeCells>
  <phoneticPr fontId="4"/>
  <conditionalFormatting sqref="E21:F21">
    <cfRule type="expression" dxfId="23" priority="6">
      <formula>$F$21&lt;&gt;""</formula>
    </cfRule>
  </conditionalFormatting>
  <conditionalFormatting sqref="E19:L19">
    <cfRule type="expression" dxfId="22" priority="4">
      <formula>AND(E19="",OR(E20&lt;&gt;"",F21&lt;&gt;"",E22&lt;&gt;""))=TRUE</formula>
    </cfRule>
    <cfRule type="expression" dxfId="21" priority="9">
      <formula>$E$19&lt;&gt;""</formula>
    </cfRule>
  </conditionalFormatting>
  <conditionalFormatting sqref="E20:L20">
    <cfRule type="expression" dxfId="20" priority="3">
      <formula>AND(E20="",OR(E19&lt;&gt;"",F21&lt;&gt;"",E22&lt;&gt;""))=TRUE</formula>
    </cfRule>
    <cfRule type="expression" dxfId="19" priority="8">
      <formula>$E$20&lt;&gt;""</formula>
    </cfRule>
  </conditionalFormatting>
  <conditionalFormatting sqref="E22:L22 L23">
    <cfRule type="expression" dxfId="18" priority="1">
      <formula>AND(E22="",OR(E19&lt;&gt;"",E20&lt;&gt;"",F21&lt;&gt;""))=TRUE</formula>
    </cfRule>
    <cfRule type="expression" dxfId="17" priority="5">
      <formula>$E$22&lt;&gt;""</formula>
    </cfRule>
  </conditionalFormatting>
  <conditionalFormatting sqref="F21:H21">
    <cfRule type="expression" dxfId="16" priority="2">
      <formula>AND(F21="",OR(E19&lt;&gt;"",E20&lt;&gt;"",E22&lt;&gt;""))=TRUE</formula>
    </cfRule>
  </conditionalFormatting>
  <dataValidations count="14">
    <dataValidation type="date" imeMode="disabled" allowBlank="1" showInputMessage="1" showErrorMessage="1" error="請求可能期限を過ぎています。" sqref="E45 G45" xr:uid="{C6315E40-6CD8-4FDF-840F-B36DED158EB3}">
      <formula1>J45</formula1>
      <formula2>K45</formula2>
    </dataValidation>
    <dataValidation type="custom" imeMode="disabled" allowBlank="1" showInputMessage="1" showErrorMessage="1" error="パスワードは８桁の半角英数字（大文字可）です。" sqref="E53:J53" xr:uid="{CD0D2E2E-2511-4156-AAA1-74D23035FFEF}">
      <formula1>Q53=TRUE</formula1>
    </dataValidation>
    <dataValidation imeMode="off" allowBlank="1" showInputMessage="1" showErrorMessage="1" sqref="I38" xr:uid="{77C2E3EF-F5FB-4153-BC0E-D50D90C0E4BA}"/>
    <dataValidation imeMode="disabled" allowBlank="1" showInputMessage="1" showErrorMessage="1" sqref="E38:F38" xr:uid="{1D73E699-5A38-4EB4-B102-7EDB5B386FF0}"/>
    <dataValidation type="custom" imeMode="off" allowBlank="1" showInputMessage="1" showErrorMessage="1" error="郵便番号の入力方法が誤っています（例：000-0000）。また、数字と&quot;-&quot;は半角です。）" sqref="F21:H21" xr:uid="{9815A90E-2135-4899-9407-CC76C94E8FEC}">
      <formula1>AND(R21=TRUE,ASC(F21)=F21)</formula1>
    </dataValidation>
    <dataValidation type="custom" imeMode="disabled" allowBlank="1" showInputMessage="1" showErrorMessage="1" error="郵便番号の入力方法が誤っています（例：000-0000）。また、数字と&quot;-&quot;は半角です。）" sqref="F17:H17" xr:uid="{D6484B87-41E8-4F1F-8F00-87843C3948AB}">
      <formula1>AND(Q17=TRUE,ASC(F17)=F17)</formula1>
    </dataValidation>
    <dataValidation type="date" imeMode="disabled" allowBlank="1" showInputMessage="1" showErrorMessage="1" error="請求可能期限を過ぎています。" sqref="E39:I39 E31:I31" xr:uid="{B7D83DBC-D0A3-4D63-AF98-B778D6FAC883}">
      <formula1>O31</formula1>
      <formula2>P31</formula2>
    </dataValidation>
    <dataValidation type="custom" allowBlank="1" showInputMessage="1" showErrorMessage="1" error="パスワードは12桁の英数字（大文字を含む）です。" sqref="K53" xr:uid="{139E2738-77EB-40B9-9D70-3276D26A7E36}">
      <formula1>U53=TRUE</formula1>
    </dataValidation>
    <dataValidation type="list" imeMode="disabled" allowBlank="1" showInputMessage="1" showErrorMessage="1" error="請求可能期限を過ぎています。" sqref="E30:I30" xr:uid="{96D03C8E-3B36-4510-8B17-3F070D9B1041}">
      <formula1>$O$30:$P$30</formula1>
    </dataValidation>
    <dataValidation type="list" imeMode="disabled" allowBlank="1" showInputMessage="1" showErrorMessage="1" error="請求可能期限を過ぎています。" sqref="E33:I33" xr:uid="{22CEB496-2C25-4826-81F0-6056C8164C10}">
      <formula1>$O$33:$P$33</formula1>
    </dataValidation>
    <dataValidation type="list" imeMode="disabled" allowBlank="1" showInputMessage="1" showErrorMessage="1" error="請求可能期限を過ぎています。" sqref="E34:I34" xr:uid="{CBCDB784-35E0-48DF-B86A-062CEA076D30}">
      <formula1>$O$34:$P$34</formula1>
    </dataValidation>
    <dataValidation type="list" imeMode="disabled" allowBlank="1" showInputMessage="1" showErrorMessage="1" error="請求可能期限を過ぎています。" sqref="E42:I42" xr:uid="{8134C6FB-8590-43EB-B541-6C27B07D9A48}">
      <formula1>$O$42:$R$42</formula1>
    </dataValidation>
    <dataValidation type="list" allowBlank="1" showInputMessage="1" showErrorMessage="1" sqref="E43:L43" xr:uid="{97AD535E-D0EF-4CA5-9C2E-C2C2E03FB355}">
      <formula1>$O$43:$Q$43</formula1>
    </dataValidation>
    <dataValidation type="list" allowBlank="1" showInputMessage="1" showErrorMessage="1" sqref="G28:J28" xr:uid="{27F7F71D-FE22-43D1-A34C-42A5ED769C7C}">
      <formula1>$O$28:$P$28</formula1>
    </dataValidation>
  </dataValidations>
  <pageMargins left="0.7" right="0.7" top="0.75" bottom="0.75" header="0.3" footer="0.3"/>
  <pageSetup paperSize="9" scale="65" fitToWidth="0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DD01-FE07-4A21-8F2B-402B8520DEF3}">
  <sheetPr codeName="Sheet5">
    <tabColor theme="4" tint="0.79998168889431442"/>
    <pageSetUpPr fitToPage="1"/>
  </sheetPr>
  <dimension ref="B1:U68"/>
  <sheetViews>
    <sheetView showGridLines="0" view="pageBreakPreview" zoomScale="83" zoomScaleNormal="70" zoomScaleSheetLayoutView="83" workbookViewId="0">
      <selection activeCell="R14" sqref="R14"/>
    </sheetView>
  </sheetViews>
  <sheetFormatPr defaultColWidth="9" defaultRowHeight="18.75" customHeight="1"/>
  <cols>
    <col min="1" max="1" width="1.625" style="1" customWidth="1"/>
    <col min="2" max="2" width="3.125" style="1" customWidth="1"/>
    <col min="3" max="3" width="14.125" style="1" customWidth="1"/>
    <col min="4" max="4" width="7.75" style="1" customWidth="1"/>
    <col min="5" max="9" width="8.625" style="1" customWidth="1"/>
    <col min="10" max="10" width="10.25" style="1" customWidth="1"/>
    <col min="11" max="17" width="8.625" style="1" customWidth="1"/>
    <col min="18" max="21" width="9" style="1" customWidth="1"/>
    <col min="22" max="16384" width="9" style="1"/>
  </cols>
  <sheetData>
    <row r="1" spans="2:21" ht="24" customHeight="1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65"/>
      <c r="U1" s="65"/>
    </row>
    <row r="2" spans="2:21" ht="5.65" customHeight="1">
      <c r="L2" s="2"/>
      <c r="M2" s="2"/>
      <c r="N2" s="3"/>
      <c r="O2" s="3"/>
      <c r="P2" s="3"/>
      <c r="Q2" s="3"/>
      <c r="R2" s="3"/>
      <c r="S2" s="3"/>
      <c r="T2" s="3"/>
      <c r="U2" s="2"/>
    </row>
    <row r="3" spans="2:21" ht="17.25" customHeight="1">
      <c r="B3" s="4" t="s">
        <v>1</v>
      </c>
      <c r="C3" s="5"/>
      <c r="D3" s="5"/>
      <c r="L3" s="2"/>
      <c r="M3" s="2"/>
      <c r="N3" s="3"/>
      <c r="O3" s="3"/>
      <c r="P3" s="3"/>
      <c r="Q3" s="3"/>
      <c r="R3" s="3"/>
      <c r="S3" s="3"/>
      <c r="T3" s="3"/>
      <c r="U3" s="2"/>
    </row>
    <row r="4" spans="2:21" ht="17.25" customHeight="1">
      <c r="B4" s="4" t="s">
        <v>2</v>
      </c>
      <c r="C4" s="5"/>
      <c r="D4" s="4" t="s">
        <v>3</v>
      </c>
      <c r="L4" s="2"/>
      <c r="M4" s="2"/>
      <c r="N4" s="3"/>
      <c r="O4" s="3"/>
      <c r="P4" s="3"/>
      <c r="Q4" s="3"/>
      <c r="R4" s="3"/>
      <c r="S4" s="3"/>
      <c r="T4" s="3"/>
      <c r="U4" s="2"/>
    </row>
    <row r="5" spans="2:21" ht="17.25" customHeight="1">
      <c r="B5" s="4" t="s">
        <v>4</v>
      </c>
      <c r="C5" s="5"/>
      <c r="D5" s="5"/>
      <c r="L5" s="2"/>
      <c r="M5" s="2"/>
      <c r="N5" s="3"/>
      <c r="O5" s="3"/>
      <c r="P5" s="3"/>
      <c r="Q5" s="3"/>
      <c r="R5" s="3"/>
      <c r="S5" s="3"/>
      <c r="T5" s="3"/>
      <c r="U5" s="2"/>
    </row>
    <row r="6" spans="2:21" ht="4.1500000000000004" customHeight="1"/>
    <row r="7" spans="2:21" ht="22.15" customHeight="1">
      <c r="B7" s="6" t="s">
        <v>45</v>
      </c>
      <c r="U7" s="37"/>
    </row>
    <row r="8" spans="2:21" s="3" customFormat="1" ht="18.75" hidden="1" customHeight="1">
      <c r="C8" s="3">
        <v>2025</v>
      </c>
      <c r="D8" s="3">
        <v>2</v>
      </c>
      <c r="E8" s="21">
        <v>45689</v>
      </c>
      <c r="F8" s="21">
        <v>45716</v>
      </c>
    </row>
    <row r="9" spans="2:21" ht="3" customHeight="1"/>
    <row r="10" spans="2:21" ht="18.75" customHeight="1">
      <c r="C10" s="221" t="s">
        <v>6</v>
      </c>
      <c r="D10" s="222"/>
      <c r="E10" s="225">
        <f>'１．案件情報'!E9:K9</f>
        <v>0</v>
      </c>
      <c r="F10" s="226"/>
      <c r="G10" s="226"/>
      <c r="H10" s="226"/>
      <c r="I10" s="227"/>
    </row>
    <row r="11" spans="2:21" ht="18.75" customHeight="1">
      <c r="C11" s="228" t="s">
        <v>46</v>
      </c>
      <c r="D11" s="229"/>
      <c r="E11" s="225">
        <f>'１．案件情報'!H38</f>
        <v>0</v>
      </c>
      <c r="F11" s="226"/>
      <c r="G11" s="226"/>
      <c r="H11" s="226"/>
      <c r="I11" s="227"/>
      <c r="R11" s="221" t="s">
        <v>47</v>
      </c>
      <c r="S11" s="222"/>
      <c r="U11" s="37"/>
    </row>
    <row r="12" spans="2:21" ht="16.5" customHeight="1">
      <c r="R12" s="223">
        <f>SUM(G21:G64)</f>
        <v>0</v>
      </c>
      <c r="S12" s="224"/>
    </row>
    <row r="13" spans="2:21" ht="18.75" customHeight="1">
      <c r="R13" s="130">
        <f>HOUR(R12)</f>
        <v>0</v>
      </c>
      <c r="S13" s="130">
        <f>MINUTE(R12)</f>
        <v>0</v>
      </c>
    </row>
    <row r="14" spans="2:21" s="30" customFormat="1" ht="14.1" customHeight="1">
      <c r="C14" s="30" t="s">
        <v>48</v>
      </c>
      <c r="R14" s="131" t="s">
        <v>219</v>
      </c>
      <c r="S14" s="131" t="s">
        <v>220</v>
      </c>
    </row>
    <row r="15" spans="2:21" s="30" customFormat="1" ht="12.75" customHeight="1">
      <c r="C15" s="30" t="s">
        <v>49</v>
      </c>
    </row>
    <row r="16" spans="2:21" s="30" customFormat="1" ht="12.75" customHeight="1">
      <c r="C16" s="30" t="s">
        <v>50</v>
      </c>
    </row>
    <row r="17" spans="3:21" s="30" customFormat="1" ht="9.6" customHeight="1"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spans="3:21" ht="10.15" hidden="1" customHeight="1"/>
    <row r="19" spans="3:21" ht="18.75" customHeight="1">
      <c r="C19" s="167" t="s">
        <v>51</v>
      </c>
      <c r="D19" s="167" t="s">
        <v>227</v>
      </c>
      <c r="E19" s="167" t="s">
        <v>52</v>
      </c>
      <c r="F19" s="167"/>
      <c r="G19" s="167"/>
      <c r="H19" s="167" t="s">
        <v>210</v>
      </c>
      <c r="I19" s="167"/>
      <c r="J19" s="167"/>
      <c r="K19" s="167"/>
      <c r="L19" s="167"/>
      <c r="M19" s="167"/>
      <c r="N19" s="234" t="s">
        <v>54</v>
      </c>
      <c r="O19" s="235"/>
      <c r="P19" s="235"/>
      <c r="Q19" s="235"/>
      <c r="R19" s="236"/>
      <c r="S19" s="177" t="s">
        <v>55</v>
      </c>
      <c r="U19" s="3"/>
    </row>
    <row r="20" spans="3:21" ht="18.75" customHeight="1">
      <c r="C20" s="167"/>
      <c r="D20" s="167"/>
      <c r="E20" s="7" t="s">
        <v>56</v>
      </c>
      <c r="F20" s="7" t="s">
        <v>57</v>
      </c>
      <c r="G20" s="7" t="s">
        <v>43</v>
      </c>
      <c r="H20" s="167"/>
      <c r="I20" s="167"/>
      <c r="J20" s="167"/>
      <c r="K20" s="167"/>
      <c r="L20" s="167"/>
      <c r="M20" s="167"/>
      <c r="N20" s="237"/>
      <c r="O20" s="238"/>
      <c r="P20" s="238"/>
      <c r="Q20" s="238"/>
      <c r="R20" s="239"/>
      <c r="S20" s="179"/>
      <c r="U20" s="3"/>
    </row>
    <row r="21" spans="3:21" ht="18.75" customHeight="1">
      <c r="C21" s="31"/>
      <c r="D21" s="32" t="str">
        <f>IF(C21="","",TEXT(C21,"aaa"))</f>
        <v/>
      </c>
      <c r="E21" s="135"/>
      <c r="F21" s="135"/>
      <c r="G21" s="33" t="str">
        <f>IF(OR(E21="",F21="")=TRUE,"",F21-E21)</f>
        <v/>
      </c>
      <c r="H21" s="168"/>
      <c r="I21" s="169"/>
      <c r="J21" s="169"/>
      <c r="K21" s="169"/>
      <c r="L21" s="169"/>
      <c r="M21" s="170"/>
      <c r="N21" s="231"/>
      <c r="O21" s="232"/>
      <c r="P21" s="232"/>
      <c r="Q21" s="232"/>
      <c r="R21" s="233"/>
      <c r="S21" s="34"/>
      <c r="U21" s="3"/>
    </row>
    <row r="22" spans="3:21" ht="18.75" customHeight="1">
      <c r="C22" s="31"/>
      <c r="D22" s="32" t="str">
        <f t="shared" ref="D22:D64" si="0">IF(C22="","",TEXT(C22,"aaa"))</f>
        <v/>
      </c>
      <c r="E22" s="135"/>
      <c r="F22" s="135"/>
      <c r="G22" s="33" t="str">
        <f t="shared" ref="G22:G23" si="1">IF(OR(E22="",F22="")=TRUE,"",F22-E22)</f>
        <v/>
      </c>
      <c r="H22" s="168"/>
      <c r="I22" s="169"/>
      <c r="J22" s="169"/>
      <c r="K22" s="169"/>
      <c r="L22" s="169"/>
      <c r="M22" s="170"/>
      <c r="N22" s="231"/>
      <c r="O22" s="232"/>
      <c r="P22" s="232"/>
      <c r="Q22" s="232"/>
      <c r="R22" s="233"/>
      <c r="S22" s="34"/>
      <c r="U22" s="3"/>
    </row>
    <row r="23" spans="3:21" ht="18.75" customHeight="1">
      <c r="C23" s="31"/>
      <c r="D23" s="32" t="str">
        <f t="shared" si="0"/>
        <v/>
      </c>
      <c r="E23" s="135"/>
      <c r="F23" s="135"/>
      <c r="G23" s="33" t="str">
        <f t="shared" si="1"/>
        <v/>
      </c>
      <c r="H23" s="168"/>
      <c r="I23" s="169"/>
      <c r="J23" s="169"/>
      <c r="K23" s="169"/>
      <c r="L23" s="169"/>
      <c r="M23" s="170"/>
      <c r="N23" s="231"/>
      <c r="O23" s="232"/>
      <c r="P23" s="232"/>
      <c r="Q23" s="232"/>
      <c r="R23" s="233"/>
      <c r="S23" s="34"/>
      <c r="U23" s="3"/>
    </row>
    <row r="24" spans="3:21" ht="18.75" customHeight="1">
      <c r="C24" s="31"/>
      <c r="D24" s="32" t="str">
        <f t="shared" ref="D24:D28" si="2">IF(C24="","",TEXT(C24,"aaa"))</f>
        <v/>
      </c>
      <c r="E24" s="135"/>
      <c r="F24" s="135"/>
      <c r="G24" s="33" t="str">
        <f t="shared" ref="G24:G28" si="3">IF(OR(E24="",F24="")=TRUE,"",F24-E24)</f>
        <v/>
      </c>
      <c r="H24" s="168"/>
      <c r="I24" s="169"/>
      <c r="J24" s="169"/>
      <c r="K24" s="169"/>
      <c r="L24" s="169"/>
      <c r="M24" s="170"/>
      <c r="N24" s="231"/>
      <c r="O24" s="232"/>
      <c r="P24" s="232"/>
      <c r="Q24" s="232"/>
      <c r="R24" s="233"/>
      <c r="S24" s="34"/>
      <c r="U24" s="3"/>
    </row>
    <row r="25" spans="3:21" ht="18.75" customHeight="1">
      <c r="C25" s="31"/>
      <c r="D25" s="32" t="str">
        <f t="shared" si="2"/>
        <v/>
      </c>
      <c r="E25" s="135"/>
      <c r="F25" s="135"/>
      <c r="G25" s="33" t="str">
        <f t="shared" si="3"/>
        <v/>
      </c>
      <c r="H25" s="168"/>
      <c r="I25" s="169"/>
      <c r="J25" s="169"/>
      <c r="K25" s="169"/>
      <c r="L25" s="169"/>
      <c r="M25" s="170"/>
      <c r="N25" s="231"/>
      <c r="O25" s="232"/>
      <c r="P25" s="232"/>
      <c r="Q25" s="232"/>
      <c r="R25" s="233"/>
      <c r="S25" s="34"/>
      <c r="U25" s="3"/>
    </row>
    <row r="26" spans="3:21" ht="18.75" customHeight="1">
      <c r="C26" s="31"/>
      <c r="D26" s="32" t="str">
        <f t="shared" si="2"/>
        <v/>
      </c>
      <c r="E26" s="135"/>
      <c r="F26" s="135"/>
      <c r="G26" s="33" t="str">
        <f t="shared" si="3"/>
        <v/>
      </c>
      <c r="H26" s="168"/>
      <c r="I26" s="169"/>
      <c r="J26" s="169"/>
      <c r="K26" s="169"/>
      <c r="L26" s="169"/>
      <c r="M26" s="170"/>
      <c r="N26" s="231"/>
      <c r="O26" s="232"/>
      <c r="P26" s="232"/>
      <c r="Q26" s="232"/>
      <c r="R26" s="233"/>
      <c r="S26" s="34"/>
      <c r="U26" s="3"/>
    </row>
    <row r="27" spans="3:21" ht="18.75" customHeight="1">
      <c r="C27" s="31"/>
      <c r="D27" s="32" t="str">
        <f t="shared" si="2"/>
        <v/>
      </c>
      <c r="E27" s="135"/>
      <c r="F27" s="135"/>
      <c r="G27" s="33" t="str">
        <f t="shared" si="3"/>
        <v/>
      </c>
      <c r="H27" s="168"/>
      <c r="I27" s="169"/>
      <c r="J27" s="169"/>
      <c r="K27" s="169"/>
      <c r="L27" s="169"/>
      <c r="M27" s="170"/>
      <c r="N27" s="231"/>
      <c r="O27" s="232"/>
      <c r="P27" s="232"/>
      <c r="Q27" s="232"/>
      <c r="R27" s="233"/>
      <c r="S27" s="34"/>
      <c r="U27" s="3"/>
    </row>
    <row r="28" spans="3:21" ht="18.75" customHeight="1">
      <c r="C28" s="31"/>
      <c r="D28" s="32" t="str">
        <f t="shared" si="2"/>
        <v/>
      </c>
      <c r="E28" s="135"/>
      <c r="F28" s="135"/>
      <c r="G28" s="33" t="str">
        <f t="shared" si="3"/>
        <v/>
      </c>
      <c r="H28" s="168"/>
      <c r="I28" s="169"/>
      <c r="J28" s="169"/>
      <c r="K28" s="169"/>
      <c r="L28" s="169"/>
      <c r="M28" s="170"/>
      <c r="N28" s="231"/>
      <c r="O28" s="232"/>
      <c r="P28" s="232"/>
      <c r="Q28" s="232"/>
      <c r="R28" s="233"/>
      <c r="S28" s="34"/>
      <c r="U28" s="3"/>
    </row>
    <row r="29" spans="3:21" ht="18.75" customHeight="1">
      <c r="C29" s="31"/>
      <c r="D29" s="32"/>
      <c r="E29" s="135"/>
      <c r="F29" s="135"/>
      <c r="G29" s="33"/>
      <c r="H29" s="168"/>
      <c r="I29" s="169"/>
      <c r="J29" s="169"/>
      <c r="K29" s="169"/>
      <c r="L29" s="169"/>
      <c r="M29" s="170"/>
      <c r="N29" s="231"/>
      <c r="O29" s="232"/>
      <c r="P29" s="232"/>
      <c r="Q29" s="232"/>
      <c r="R29" s="233"/>
      <c r="S29" s="34"/>
      <c r="U29" s="3"/>
    </row>
    <row r="30" spans="3:21" ht="18.75" customHeight="1">
      <c r="C30" s="31"/>
      <c r="D30" s="32"/>
      <c r="E30" s="135"/>
      <c r="F30" s="135"/>
      <c r="G30" s="33"/>
      <c r="H30" s="168"/>
      <c r="I30" s="169"/>
      <c r="J30" s="169"/>
      <c r="K30" s="169"/>
      <c r="L30" s="169"/>
      <c r="M30" s="170"/>
      <c r="N30" s="231"/>
      <c r="O30" s="232"/>
      <c r="P30" s="232"/>
      <c r="Q30" s="232"/>
      <c r="R30" s="233"/>
      <c r="S30" s="34"/>
      <c r="U30" s="3"/>
    </row>
    <row r="31" spans="3:21" ht="18.75" customHeight="1">
      <c r="C31" s="31"/>
      <c r="D31" s="32" t="str">
        <f t="shared" si="0"/>
        <v/>
      </c>
      <c r="E31" s="135"/>
      <c r="F31" s="135"/>
      <c r="G31" s="33" t="str">
        <f t="shared" ref="G31:G64" si="4">IF(OR(E31="",F31="")=TRUE,"",F31-E31)</f>
        <v/>
      </c>
      <c r="H31" s="168"/>
      <c r="I31" s="169"/>
      <c r="J31" s="169"/>
      <c r="K31" s="169"/>
      <c r="L31" s="169"/>
      <c r="M31" s="170"/>
      <c r="N31" s="231"/>
      <c r="O31" s="232"/>
      <c r="P31" s="232"/>
      <c r="Q31" s="232"/>
      <c r="R31" s="233"/>
      <c r="S31" s="34"/>
      <c r="U31" s="3"/>
    </row>
    <row r="32" spans="3:21" ht="18.75" customHeight="1">
      <c r="C32" s="31"/>
      <c r="D32" s="32" t="str">
        <f t="shared" si="0"/>
        <v/>
      </c>
      <c r="E32" s="135"/>
      <c r="F32" s="135"/>
      <c r="G32" s="33" t="str">
        <f t="shared" si="4"/>
        <v/>
      </c>
      <c r="H32" s="168"/>
      <c r="I32" s="169"/>
      <c r="J32" s="169"/>
      <c r="K32" s="169"/>
      <c r="L32" s="169"/>
      <c r="M32" s="170"/>
      <c r="N32" s="231"/>
      <c r="O32" s="232"/>
      <c r="P32" s="232"/>
      <c r="Q32" s="232"/>
      <c r="R32" s="233"/>
      <c r="S32" s="34"/>
      <c r="U32" s="3"/>
    </row>
    <row r="33" spans="2:21" ht="18.75" customHeight="1">
      <c r="C33" s="31"/>
      <c r="D33" s="32" t="str">
        <f t="shared" si="0"/>
        <v/>
      </c>
      <c r="E33" s="135"/>
      <c r="F33" s="135"/>
      <c r="G33" s="33" t="str">
        <f t="shared" si="4"/>
        <v/>
      </c>
      <c r="H33" s="168"/>
      <c r="I33" s="169"/>
      <c r="J33" s="169"/>
      <c r="K33" s="169"/>
      <c r="L33" s="169"/>
      <c r="M33" s="170"/>
      <c r="N33" s="231"/>
      <c r="O33" s="232"/>
      <c r="P33" s="232"/>
      <c r="Q33" s="232"/>
      <c r="R33" s="233"/>
      <c r="S33" s="34"/>
      <c r="U33" s="3"/>
    </row>
    <row r="34" spans="2:21" ht="18.75" customHeight="1">
      <c r="C34" s="31"/>
      <c r="D34" s="32" t="str">
        <f t="shared" si="0"/>
        <v/>
      </c>
      <c r="E34" s="135"/>
      <c r="F34" s="135"/>
      <c r="G34" s="33" t="str">
        <f t="shared" si="4"/>
        <v/>
      </c>
      <c r="H34" s="168"/>
      <c r="I34" s="169"/>
      <c r="J34" s="169"/>
      <c r="K34" s="169"/>
      <c r="L34" s="169"/>
      <c r="M34" s="170"/>
      <c r="N34" s="231"/>
      <c r="O34" s="232"/>
      <c r="P34" s="232"/>
      <c r="Q34" s="232"/>
      <c r="R34" s="233"/>
      <c r="S34" s="34"/>
      <c r="U34" s="3"/>
    </row>
    <row r="35" spans="2:21" ht="18.75" customHeight="1">
      <c r="C35" s="31"/>
      <c r="D35" s="32" t="str">
        <f t="shared" si="0"/>
        <v/>
      </c>
      <c r="E35" s="135"/>
      <c r="F35" s="135"/>
      <c r="G35" s="33" t="str">
        <f t="shared" si="4"/>
        <v/>
      </c>
      <c r="H35" s="168"/>
      <c r="I35" s="169"/>
      <c r="J35" s="169"/>
      <c r="K35" s="169"/>
      <c r="L35" s="169"/>
      <c r="M35" s="170"/>
      <c r="N35" s="231"/>
      <c r="O35" s="232"/>
      <c r="P35" s="232"/>
      <c r="Q35" s="232"/>
      <c r="R35" s="233"/>
      <c r="S35" s="34"/>
      <c r="U35" s="3"/>
    </row>
    <row r="36" spans="2:21" ht="18.75" customHeight="1">
      <c r="C36" s="31"/>
      <c r="D36" s="32" t="str">
        <f t="shared" si="0"/>
        <v/>
      </c>
      <c r="E36" s="135"/>
      <c r="F36" s="135"/>
      <c r="G36" s="33" t="str">
        <f t="shared" si="4"/>
        <v/>
      </c>
      <c r="H36" s="168"/>
      <c r="I36" s="169"/>
      <c r="J36" s="169"/>
      <c r="K36" s="169"/>
      <c r="L36" s="169"/>
      <c r="M36" s="170"/>
      <c r="N36" s="231"/>
      <c r="O36" s="232"/>
      <c r="P36" s="232"/>
      <c r="Q36" s="232"/>
      <c r="R36" s="233"/>
      <c r="S36" s="34"/>
      <c r="U36" s="3"/>
    </row>
    <row r="37" spans="2:21" ht="18.75" customHeight="1">
      <c r="C37" s="31"/>
      <c r="D37" s="32" t="str">
        <f t="shared" si="0"/>
        <v/>
      </c>
      <c r="E37" s="135"/>
      <c r="F37" s="135"/>
      <c r="G37" s="33" t="str">
        <f t="shared" si="4"/>
        <v/>
      </c>
      <c r="H37" s="168"/>
      <c r="I37" s="169"/>
      <c r="J37" s="169"/>
      <c r="K37" s="169"/>
      <c r="L37" s="169"/>
      <c r="M37" s="170"/>
      <c r="N37" s="231"/>
      <c r="O37" s="232"/>
      <c r="P37" s="232"/>
      <c r="Q37" s="232"/>
      <c r="R37" s="233"/>
      <c r="S37" s="34"/>
      <c r="U37" s="3"/>
    </row>
    <row r="38" spans="2:21" ht="18.75" customHeight="1">
      <c r="C38" s="31"/>
      <c r="D38" s="32" t="str">
        <f t="shared" si="0"/>
        <v/>
      </c>
      <c r="E38" s="135"/>
      <c r="F38" s="135"/>
      <c r="G38" s="33" t="str">
        <f t="shared" si="4"/>
        <v/>
      </c>
      <c r="H38" s="168"/>
      <c r="I38" s="169"/>
      <c r="J38" s="169"/>
      <c r="K38" s="169"/>
      <c r="L38" s="169"/>
      <c r="M38" s="170"/>
      <c r="N38" s="231"/>
      <c r="O38" s="232"/>
      <c r="P38" s="232"/>
      <c r="Q38" s="232"/>
      <c r="R38" s="233"/>
      <c r="S38" s="34"/>
      <c r="U38" s="3"/>
    </row>
    <row r="39" spans="2:21" ht="18.75" customHeight="1">
      <c r="C39" s="31"/>
      <c r="D39" s="32" t="str">
        <f t="shared" si="0"/>
        <v/>
      </c>
      <c r="E39" s="135"/>
      <c r="F39" s="135"/>
      <c r="G39" s="33" t="str">
        <f t="shared" si="4"/>
        <v/>
      </c>
      <c r="H39" s="168"/>
      <c r="I39" s="169"/>
      <c r="J39" s="169"/>
      <c r="K39" s="169"/>
      <c r="L39" s="169"/>
      <c r="M39" s="170"/>
      <c r="N39" s="231"/>
      <c r="O39" s="232"/>
      <c r="P39" s="232"/>
      <c r="Q39" s="232"/>
      <c r="R39" s="233"/>
      <c r="S39" s="34"/>
      <c r="U39" s="3"/>
    </row>
    <row r="40" spans="2:21" ht="18.75" customHeight="1" thickBot="1">
      <c r="B40" s="35"/>
      <c r="C40" s="31"/>
      <c r="D40" s="32" t="str">
        <f t="shared" si="0"/>
        <v/>
      </c>
      <c r="E40" s="135"/>
      <c r="F40" s="135"/>
      <c r="G40" s="33" t="str">
        <f t="shared" si="4"/>
        <v/>
      </c>
      <c r="H40" s="168"/>
      <c r="I40" s="169"/>
      <c r="J40" s="169"/>
      <c r="K40" s="169"/>
      <c r="L40" s="169"/>
      <c r="M40" s="170"/>
      <c r="N40" s="231"/>
      <c r="O40" s="232"/>
      <c r="P40" s="232"/>
      <c r="Q40" s="232"/>
      <c r="R40" s="233"/>
      <c r="S40" s="34"/>
      <c r="U40" s="3"/>
    </row>
    <row r="41" spans="2:21" ht="18.75" customHeight="1" thickTop="1">
      <c r="B41" s="36"/>
      <c r="C41" s="31"/>
      <c r="D41" s="32" t="str">
        <f t="shared" si="0"/>
        <v/>
      </c>
      <c r="E41" s="135"/>
      <c r="F41" s="135"/>
      <c r="G41" s="33" t="str">
        <f t="shared" si="4"/>
        <v/>
      </c>
      <c r="H41" s="168"/>
      <c r="I41" s="169"/>
      <c r="J41" s="169"/>
      <c r="K41" s="169"/>
      <c r="L41" s="169"/>
      <c r="M41" s="170"/>
      <c r="N41" s="231"/>
      <c r="O41" s="232"/>
      <c r="P41" s="232"/>
      <c r="Q41" s="232"/>
      <c r="R41" s="233"/>
      <c r="S41" s="34"/>
      <c r="U41" s="3"/>
    </row>
    <row r="42" spans="2:21" ht="18.75" customHeight="1">
      <c r="C42" s="31"/>
      <c r="D42" s="32" t="str">
        <f t="shared" si="0"/>
        <v/>
      </c>
      <c r="E42" s="135"/>
      <c r="F42" s="135"/>
      <c r="G42" s="33" t="str">
        <f t="shared" si="4"/>
        <v/>
      </c>
      <c r="H42" s="168"/>
      <c r="I42" s="169"/>
      <c r="J42" s="169"/>
      <c r="K42" s="169"/>
      <c r="L42" s="169"/>
      <c r="M42" s="170"/>
      <c r="N42" s="231"/>
      <c r="O42" s="232"/>
      <c r="P42" s="232"/>
      <c r="Q42" s="232"/>
      <c r="R42" s="233"/>
      <c r="S42" s="34"/>
      <c r="U42" s="3"/>
    </row>
    <row r="43" spans="2:21" ht="18.75" customHeight="1">
      <c r="C43" s="31"/>
      <c r="D43" s="32" t="str">
        <f t="shared" si="0"/>
        <v/>
      </c>
      <c r="E43" s="135"/>
      <c r="F43" s="135"/>
      <c r="G43" s="33" t="str">
        <f t="shared" si="4"/>
        <v/>
      </c>
      <c r="H43" s="168"/>
      <c r="I43" s="169"/>
      <c r="J43" s="169"/>
      <c r="K43" s="169"/>
      <c r="L43" s="169"/>
      <c r="M43" s="170"/>
      <c r="N43" s="231"/>
      <c r="O43" s="232"/>
      <c r="P43" s="232"/>
      <c r="Q43" s="232"/>
      <c r="R43" s="233"/>
      <c r="S43" s="34"/>
      <c r="U43" s="3"/>
    </row>
    <row r="44" spans="2:21" ht="18.75" customHeight="1">
      <c r="C44" s="31"/>
      <c r="D44" s="32" t="str">
        <f t="shared" si="0"/>
        <v/>
      </c>
      <c r="E44" s="135"/>
      <c r="F44" s="135"/>
      <c r="G44" s="33" t="str">
        <f t="shared" si="4"/>
        <v/>
      </c>
      <c r="H44" s="168"/>
      <c r="I44" s="169"/>
      <c r="J44" s="169"/>
      <c r="K44" s="169"/>
      <c r="L44" s="169"/>
      <c r="M44" s="170"/>
      <c r="N44" s="231"/>
      <c r="O44" s="232"/>
      <c r="P44" s="232"/>
      <c r="Q44" s="232"/>
      <c r="R44" s="233"/>
      <c r="S44" s="34"/>
      <c r="U44" s="3"/>
    </row>
    <row r="45" spans="2:21" ht="18.75" customHeight="1">
      <c r="C45" s="31"/>
      <c r="D45" s="32" t="str">
        <f t="shared" si="0"/>
        <v/>
      </c>
      <c r="E45" s="135"/>
      <c r="F45" s="135"/>
      <c r="G45" s="33" t="str">
        <f t="shared" si="4"/>
        <v/>
      </c>
      <c r="H45" s="168"/>
      <c r="I45" s="169"/>
      <c r="J45" s="169"/>
      <c r="K45" s="169"/>
      <c r="L45" s="169"/>
      <c r="M45" s="170"/>
      <c r="N45" s="231"/>
      <c r="O45" s="232"/>
      <c r="P45" s="232"/>
      <c r="Q45" s="232"/>
      <c r="R45" s="233"/>
      <c r="S45" s="34"/>
      <c r="U45" s="3"/>
    </row>
    <row r="46" spans="2:21" ht="18.75" customHeight="1">
      <c r="C46" s="31"/>
      <c r="D46" s="32" t="str">
        <f t="shared" si="0"/>
        <v/>
      </c>
      <c r="E46" s="135"/>
      <c r="F46" s="135"/>
      <c r="G46" s="33" t="str">
        <f t="shared" si="4"/>
        <v/>
      </c>
      <c r="H46" s="168"/>
      <c r="I46" s="169"/>
      <c r="J46" s="169"/>
      <c r="K46" s="169"/>
      <c r="L46" s="169"/>
      <c r="M46" s="170"/>
      <c r="N46" s="231"/>
      <c r="O46" s="232"/>
      <c r="P46" s="232"/>
      <c r="Q46" s="232"/>
      <c r="R46" s="233"/>
      <c r="S46" s="34"/>
      <c r="U46" s="3"/>
    </row>
    <row r="47" spans="2:21" ht="18.75" customHeight="1">
      <c r="C47" s="31"/>
      <c r="D47" s="32" t="str">
        <f t="shared" si="0"/>
        <v/>
      </c>
      <c r="E47" s="135"/>
      <c r="F47" s="135"/>
      <c r="G47" s="33" t="str">
        <f t="shared" si="4"/>
        <v/>
      </c>
      <c r="H47" s="168"/>
      <c r="I47" s="169"/>
      <c r="J47" s="169"/>
      <c r="K47" s="169"/>
      <c r="L47" s="169"/>
      <c r="M47" s="170"/>
      <c r="N47" s="231"/>
      <c r="O47" s="232"/>
      <c r="P47" s="232"/>
      <c r="Q47" s="232"/>
      <c r="R47" s="233"/>
      <c r="S47" s="34"/>
      <c r="U47" s="3"/>
    </row>
    <row r="48" spans="2:21" ht="18.75" customHeight="1">
      <c r="C48" s="31"/>
      <c r="D48" s="32" t="str">
        <f t="shared" si="0"/>
        <v/>
      </c>
      <c r="E48" s="135"/>
      <c r="F48" s="135"/>
      <c r="G48" s="33" t="str">
        <f t="shared" si="4"/>
        <v/>
      </c>
      <c r="H48" s="168"/>
      <c r="I48" s="169"/>
      <c r="J48" s="169"/>
      <c r="K48" s="169"/>
      <c r="L48" s="169"/>
      <c r="M48" s="170"/>
      <c r="N48" s="231"/>
      <c r="O48" s="232"/>
      <c r="P48" s="232"/>
      <c r="Q48" s="232"/>
      <c r="R48" s="233"/>
      <c r="S48" s="34"/>
      <c r="U48" s="3"/>
    </row>
    <row r="49" spans="3:21" ht="18.75" customHeight="1">
      <c r="C49" s="31"/>
      <c r="D49" s="32" t="str">
        <f t="shared" si="0"/>
        <v/>
      </c>
      <c r="E49" s="135"/>
      <c r="F49" s="135"/>
      <c r="G49" s="33" t="str">
        <f t="shared" si="4"/>
        <v/>
      </c>
      <c r="H49" s="168"/>
      <c r="I49" s="169"/>
      <c r="J49" s="169"/>
      <c r="K49" s="169"/>
      <c r="L49" s="169"/>
      <c r="M49" s="170"/>
      <c r="N49" s="231"/>
      <c r="O49" s="232"/>
      <c r="P49" s="232"/>
      <c r="Q49" s="232"/>
      <c r="R49" s="233"/>
      <c r="S49" s="34"/>
      <c r="U49" s="3"/>
    </row>
    <row r="50" spans="3:21" ht="18.75" customHeight="1">
      <c r="C50" s="31"/>
      <c r="D50" s="32" t="str">
        <f t="shared" si="0"/>
        <v/>
      </c>
      <c r="E50" s="135"/>
      <c r="F50" s="135"/>
      <c r="G50" s="33" t="str">
        <f t="shared" si="4"/>
        <v/>
      </c>
      <c r="H50" s="168"/>
      <c r="I50" s="169"/>
      <c r="J50" s="169"/>
      <c r="K50" s="169"/>
      <c r="L50" s="169"/>
      <c r="M50" s="170"/>
      <c r="N50" s="231"/>
      <c r="O50" s="232"/>
      <c r="P50" s="232"/>
      <c r="Q50" s="232"/>
      <c r="R50" s="233"/>
      <c r="S50" s="34"/>
      <c r="U50" s="3"/>
    </row>
    <row r="51" spans="3:21" ht="18.75" customHeight="1">
      <c r="C51" s="31"/>
      <c r="D51" s="32" t="str">
        <f t="shared" si="0"/>
        <v/>
      </c>
      <c r="E51" s="135"/>
      <c r="F51" s="135"/>
      <c r="G51" s="33" t="str">
        <f t="shared" si="4"/>
        <v/>
      </c>
      <c r="H51" s="168"/>
      <c r="I51" s="169"/>
      <c r="J51" s="169"/>
      <c r="K51" s="169"/>
      <c r="L51" s="169"/>
      <c r="M51" s="170"/>
      <c r="N51" s="231"/>
      <c r="O51" s="232"/>
      <c r="P51" s="232"/>
      <c r="Q51" s="232"/>
      <c r="R51" s="233"/>
      <c r="S51" s="34"/>
      <c r="U51" s="3"/>
    </row>
    <row r="52" spans="3:21" ht="18.75" customHeight="1">
      <c r="C52" s="31"/>
      <c r="D52" s="32" t="str">
        <f t="shared" si="0"/>
        <v/>
      </c>
      <c r="E52" s="135"/>
      <c r="F52" s="135"/>
      <c r="G52" s="33" t="str">
        <f t="shared" si="4"/>
        <v/>
      </c>
      <c r="H52" s="168"/>
      <c r="I52" s="169"/>
      <c r="J52" s="169"/>
      <c r="K52" s="169"/>
      <c r="L52" s="169"/>
      <c r="M52" s="170"/>
      <c r="N52" s="231"/>
      <c r="O52" s="232"/>
      <c r="P52" s="232"/>
      <c r="Q52" s="232"/>
      <c r="R52" s="233"/>
      <c r="S52" s="34"/>
      <c r="U52" s="3"/>
    </row>
    <row r="53" spans="3:21" ht="18.75" customHeight="1">
      <c r="C53" s="31"/>
      <c r="D53" s="32" t="str">
        <f t="shared" si="0"/>
        <v/>
      </c>
      <c r="E53" s="135"/>
      <c r="F53" s="135"/>
      <c r="G53" s="33" t="str">
        <f t="shared" si="4"/>
        <v/>
      </c>
      <c r="H53" s="168"/>
      <c r="I53" s="169"/>
      <c r="J53" s="169"/>
      <c r="K53" s="169"/>
      <c r="L53" s="169"/>
      <c r="M53" s="170"/>
      <c r="N53" s="231"/>
      <c r="O53" s="232"/>
      <c r="P53" s="232"/>
      <c r="Q53" s="232"/>
      <c r="R53" s="233"/>
      <c r="S53" s="34"/>
      <c r="U53" s="3"/>
    </row>
    <row r="54" spans="3:21" ht="18.75" customHeight="1">
      <c r="C54" s="31"/>
      <c r="D54" s="32" t="str">
        <f t="shared" si="0"/>
        <v/>
      </c>
      <c r="E54" s="135"/>
      <c r="F54" s="135"/>
      <c r="G54" s="33" t="str">
        <f t="shared" si="4"/>
        <v/>
      </c>
      <c r="H54" s="168"/>
      <c r="I54" s="169"/>
      <c r="J54" s="169"/>
      <c r="K54" s="169"/>
      <c r="L54" s="169"/>
      <c r="M54" s="170"/>
      <c r="N54" s="231"/>
      <c r="O54" s="232"/>
      <c r="P54" s="232"/>
      <c r="Q54" s="232"/>
      <c r="R54" s="233"/>
      <c r="S54" s="34"/>
      <c r="U54" s="3"/>
    </row>
    <row r="55" spans="3:21" ht="18.75" customHeight="1">
      <c r="C55" s="31"/>
      <c r="D55" s="32" t="str">
        <f t="shared" si="0"/>
        <v/>
      </c>
      <c r="E55" s="135"/>
      <c r="F55" s="135"/>
      <c r="G55" s="33" t="str">
        <f t="shared" si="4"/>
        <v/>
      </c>
      <c r="H55" s="168"/>
      <c r="I55" s="169"/>
      <c r="J55" s="169"/>
      <c r="K55" s="169"/>
      <c r="L55" s="169"/>
      <c r="M55" s="170"/>
      <c r="N55" s="231"/>
      <c r="O55" s="232"/>
      <c r="P55" s="232"/>
      <c r="Q55" s="232"/>
      <c r="R55" s="233"/>
      <c r="S55" s="34"/>
      <c r="U55" s="3"/>
    </row>
    <row r="56" spans="3:21" ht="18.75" customHeight="1">
      <c r="C56" s="31"/>
      <c r="D56" s="32" t="str">
        <f t="shared" si="0"/>
        <v/>
      </c>
      <c r="E56" s="135"/>
      <c r="F56" s="135"/>
      <c r="G56" s="33" t="str">
        <f t="shared" si="4"/>
        <v/>
      </c>
      <c r="H56" s="168"/>
      <c r="I56" s="169"/>
      <c r="J56" s="169"/>
      <c r="K56" s="169"/>
      <c r="L56" s="169"/>
      <c r="M56" s="170"/>
      <c r="N56" s="231"/>
      <c r="O56" s="232"/>
      <c r="P56" s="232"/>
      <c r="Q56" s="232"/>
      <c r="R56" s="233"/>
      <c r="S56" s="34"/>
      <c r="U56" s="3"/>
    </row>
    <row r="57" spans="3:21" ht="18.75" customHeight="1">
      <c r="C57" s="31"/>
      <c r="D57" s="32" t="str">
        <f t="shared" si="0"/>
        <v/>
      </c>
      <c r="E57" s="135"/>
      <c r="F57" s="135"/>
      <c r="G57" s="33" t="str">
        <f t="shared" si="4"/>
        <v/>
      </c>
      <c r="H57" s="168"/>
      <c r="I57" s="169"/>
      <c r="J57" s="169"/>
      <c r="K57" s="169"/>
      <c r="L57" s="169"/>
      <c r="M57" s="170"/>
      <c r="N57" s="231"/>
      <c r="O57" s="232"/>
      <c r="P57" s="232"/>
      <c r="Q57" s="232"/>
      <c r="R57" s="233"/>
      <c r="S57" s="34"/>
      <c r="U57" s="3"/>
    </row>
    <row r="58" spans="3:21" ht="18.75" customHeight="1">
      <c r="C58" s="31"/>
      <c r="D58" s="32" t="str">
        <f t="shared" si="0"/>
        <v/>
      </c>
      <c r="E58" s="135"/>
      <c r="F58" s="135"/>
      <c r="G58" s="33" t="str">
        <f t="shared" si="4"/>
        <v/>
      </c>
      <c r="H58" s="168"/>
      <c r="I58" s="169"/>
      <c r="J58" s="169"/>
      <c r="K58" s="169"/>
      <c r="L58" s="169"/>
      <c r="M58" s="170"/>
      <c r="N58" s="231"/>
      <c r="O58" s="232"/>
      <c r="P58" s="232"/>
      <c r="Q58" s="232"/>
      <c r="R58" s="233"/>
      <c r="S58" s="34"/>
      <c r="U58" s="3"/>
    </row>
    <row r="59" spans="3:21" ht="18.75" customHeight="1">
      <c r="C59" s="31"/>
      <c r="D59" s="32" t="str">
        <f t="shared" si="0"/>
        <v/>
      </c>
      <c r="E59" s="135"/>
      <c r="F59" s="135"/>
      <c r="G59" s="33" t="str">
        <f t="shared" si="4"/>
        <v/>
      </c>
      <c r="H59" s="168"/>
      <c r="I59" s="169"/>
      <c r="J59" s="169"/>
      <c r="K59" s="169"/>
      <c r="L59" s="169"/>
      <c r="M59" s="170"/>
      <c r="N59" s="231"/>
      <c r="O59" s="232"/>
      <c r="P59" s="232"/>
      <c r="Q59" s="232"/>
      <c r="R59" s="233"/>
      <c r="S59" s="34"/>
      <c r="U59" s="3"/>
    </row>
    <row r="60" spans="3:21" ht="18.75" customHeight="1">
      <c r="C60" s="31"/>
      <c r="D60" s="32" t="str">
        <f t="shared" si="0"/>
        <v/>
      </c>
      <c r="E60" s="135"/>
      <c r="F60" s="135"/>
      <c r="G60" s="33" t="str">
        <f t="shared" si="4"/>
        <v/>
      </c>
      <c r="H60" s="168"/>
      <c r="I60" s="169"/>
      <c r="J60" s="169"/>
      <c r="K60" s="169"/>
      <c r="L60" s="169"/>
      <c r="M60" s="170"/>
      <c r="N60" s="231"/>
      <c r="O60" s="232"/>
      <c r="P60" s="232"/>
      <c r="Q60" s="232"/>
      <c r="R60" s="233"/>
      <c r="S60" s="34"/>
      <c r="U60" s="3"/>
    </row>
    <row r="61" spans="3:21" ht="18.75" customHeight="1">
      <c r="C61" s="31"/>
      <c r="D61" s="32" t="str">
        <f t="shared" si="0"/>
        <v/>
      </c>
      <c r="E61" s="135"/>
      <c r="F61" s="135"/>
      <c r="G61" s="33" t="str">
        <f t="shared" si="4"/>
        <v/>
      </c>
      <c r="H61" s="168"/>
      <c r="I61" s="169"/>
      <c r="J61" s="169"/>
      <c r="K61" s="169"/>
      <c r="L61" s="169"/>
      <c r="M61" s="170"/>
      <c r="N61" s="231"/>
      <c r="O61" s="232"/>
      <c r="P61" s="232"/>
      <c r="Q61" s="232"/>
      <c r="R61" s="233"/>
      <c r="S61" s="34"/>
      <c r="U61" s="3"/>
    </row>
    <row r="62" spans="3:21" ht="18.75" customHeight="1">
      <c r="C62" s="31"/>
      <c r="D62" s="32" t="str">
        <f t="shared" si="0"/>
        <v/>
      </c>
      <c r="E62" s="135"/>
      <c r="F62" s="135"/>
      <c r="G62" s="33" t="str">
        <f t="shared" si="4"/>
        <v/>
      </c>
      <c r="H62" s="168"/>
      <c r="I62" s="169"/>
      <c r="J62" s="169"/>
      <c r="K62" s="169"/>
      <c r="L62" s="169"/>
      <c r="M62" s="170"/>
      <c r="N62" s="231"/>
      <c r="O62" s="232"/>
      <c r="P62" s="232"/>
      <c r="Q62" s="232"/>
      <c r="R62" s="233"/>
      <c r="S62" s="34"/>
      <c r="U62" s="3"/>
    </row>
    <row r="63" spans="3:21" ht="18.75" customHeight="1">
      <c r="C63" s="31"/>
      <c r="D63" s="32" t="str">
        <f t="shared" si="0"/>
        <v/>
      </c>
      <c r="E63" s="135"/>
      <c r="F63" s="135"/>
      <c r="G63" s="33" t="str">
        <f t="shared" si="4"/>
        <v/>
      </c>
      <c r="H63" s="168"/>
      <c r="I63" s="169"/>
      <c r="J63" s="169"/>
      <c r="K63" s="169"/>
      <c r="L63" s="169"/>
      <c r="M63" s="170"/>
      <c r="N63" s="231"/>
      <c r="O63" s="232"/>
      <c r="P63" s="232"/>
      <c r="Q63" s="232"/>
      <c r="R63" s="233"/>
      <c r="S63" s="34"/>
      <c r="U63" s="3"/>
    </row>
    <row r="64" spans="3:21" ht="18.75" customHeight="1">
      <c r="C64" s="31"/>
      <c r="D64" s="32" t="str">
        <f t="shared" si="0"/>
        <v/>
      </c>
      <c r="E64" s="135"/>
      <c r="F64" s="135"/>
      <c r="G64" s="33" t="str">
        <f t="shared" si="4"/>
        <v/>
      </c>
      <c r="H64" s="168"/>
      <c r="I64" s="169"/>
      <c r="J64" s="169"/>
      <c r="K64" s="169"/>
      <c r="L64" s="169"/>
      <c r="M64" s="170"/>
      <c r="N64" s="231"/>
      <c r="O64" s="232"/>
      <c r="P64" s="232"/>
      <c r="Q64" s="232"/>
      <c r="R64" s="233"/>
      <c r="S64" s="34"/>
      <c r="U64" s="3"/>
    </row>
    <row r="65" spans="3:9" ht="10.15" customHeight="1"/>
    <row r="66" spans="3:9" ht="18.75" customHeight="1">
      <c r="C66" s="240"/>
      <c r="D66" s="240"/>
      <c r="E66" s="241"/>
      <c r="F66" s="241"/>
      <c r="G66" s="241"/>
      <c r="H66" s="241"/>
      <c r="I66" s="241"/>
    </row>
    <row r="67" spans="3:9" ht="18.75" customHeight="1">
      <c r="C67" s="240"/>
      <c r="D67" s="240"/>
      <c r="E67" s="241"/>
      <c r="F67" s="241"/>
      <c r="G67" s="241"/>
      <c r="H67" s="241"/>
      <c r="I67" s="241"/>
    </row>
    <row r="68" spans="3:9" ht="18.75" customHeight="1">
      <c r="C68" s="240"/>
      <c r="D68" s="240"/>
      <c r="E68" s="241"/>
      <c r="F68" s="241"/>
      <c r="G68" s="241"/>
      <c r="H68" s="241"/>
      <c r="I68" s="241"/>
    </row>
  </sheetData>
  <dataConsolidate/>
  <mergeCells count="108">
    <mergeCell ref="C68:D68"/>
    <mergeCell ref="E68:I68"/>
    <mergeCell ref="C66:D66"/>
    <mergeCell ref="E66:I66"/>
    <mergeCell ref="C67:D67"/>
    <mergeCell ref="E67:I67"/>
    <mergeCell ref="H63:M63"/>
    <mergeCell ref="N63:R63"/>
    <mergeCell ref="H64:M64"/>
    <mergeCell ref="N64:R64"/>
    <mergeCell ref="H61:M61"/>
    <mergeCell ref="N61:R61"/>
    <mergeCell ref="H62:M62"/>
    <mergeCell ref="N62:R62"/>
    <mergeCell ref="H56:M56"/>
    <mergeCell ref="N56:R56"/>
    <mergeCell ref="H53:M53"/>
    <mergeCell ref="N53:R53"/>
    <mergeCell ref="H54:M54"/>
    <mergeCell ref="N54:R54"/>
    <mergeCell ref="H59:M59"/>
    <mergeCell ref="N59:R59"/>
    <mergeCell ref="H60:M60"/>
    <mergeCell ref="N60:R60"/>
    <mergeCell ref="H57:M57"/>
    <mergeCell ref="N57:R57"/>
    <mergeCell ref="H58:M58"/>
    <mergeCell ref="N58:R58"/>
    <mergeCell ref="H51:M51"/>
    <mergeCell ref="N51:R51"/>
    <mergeCell ref="H52:M52"/>
    <mergeCell ref="N52:R52"/>
    <mergeCell ref="H49:M49"/>
    <mergeCell ref="N49:R49"/>
    <mergeCell ref="H50:M50"/>
    <mergeCell ref="N50:R50"/>
    <mergeCell ref="H55:M55"/>
    <mergeCell ref="N55:R55"/>
    <mergeCell ref="H44:M44"/>
    <mergeCell ref="N44:R44"/>
    <mergeCell ref="H41:M41"/>
    <mergeCell ref="N41:R41"/>
    <mergeCell ref="H42:M42"/>
    <mergeCell ref="N42:R42"/>
    <mergeCell ref="H47:M47"/>
    <mergeCell ref="N47:R47"/>
    <mergeCell ref="H48:M48"/>
    <mergeCell ref="N48:R48"/>
    <mergeCell ref="H45:M45"/>
    <mergeCell ref="N45:R45"/>
    <mergeCell ref="H46:M46"/>
    <mergeCell ref="N46:R46"/>
    <mergeCell ref="H39:M39"/>
    <mergeCell ref="N39:R39"/>
    <mergeCell ref="H40:M40"/>
    <mergeCell ref="N40:R40"/>
    <mergeCell ref="H37:M37"/>
    <mergeCell ref="N37:R37"/>
    <mergeCell ref="H38:M38"/>
    <mergeCell ref="N38:R38"/>
    <mergeCell ref="H43:M43"/>
    <mergeCell ref="N43:R43"/>
    <mergeCell ref="H32:M32"/>
    <mergeCell ref="N32:R32"/>
    <mergeCell ref="H29:M29"/>
    <mergeCell ref="N29:R29"/>
    <mergeCell ref="H30:M30"/>
    <mergeCell ref="N30:R30"/>
    <mergeCell ref="H35:M35"/>
    <mergeCell ref="N35:R35"/>
    <mergeCell ref="H36:M36"/>
    <mergeCell ref="N36:R36"/>
    <mergeCell ref="H33:M33"/>
    <mergeCell ref="N33:R33"/>
    <mergeCell ref="H34:M34"/>
    <mergeCell ref="N34:R34"/>
    <mergeCell ref="H27:M27"/>
    <mergeCell ref="N27:R27"/>
    <mergeCell ref="H28:M28"/>
    <mergeCell ref="N28:R28"/>
    <mergeCell ref="H25:M25"/>
    <mergeCell ref="N25:R25"/>
    <mergeCell ref="H26:M26"/>
    <mergeCell ref="N26:R26"/>
    <mergeCell ref="H31:M31"/>
    <mergeCell ref="N31:R31"/>
    <mergeCell ref="H23:M23"/>
    <mergeCell ref="N23:R23"/>
    <mergeCell ref="H24:M24"/>
    <mergeCell ref="N24:R24"/>
    <mergeCell ref="N19:R20"/>
    <mergeCell ref="S19:S20"/>
    <mergeCell ref="H21:M21"/>
    <mergeCell ref="N21:R21"/>
    <mergeCell ref="H22:M22"/>
    <mergeCell ref="N22:R22"/>
    <mergeCell ref="R11:S11"/>
    <mergeCell ref="R12:S12"/>
    <mergeCell ref="C10:D10"/>
    <mergeCell ref="E10:I10"/>
    <mergeCell ref="C11:D11"/>
    <mergeCell ref="E11:I11"/>
    <mergeCell ref="B1:S1"/>
    <mergeCell ref="C17:U17"/>
    <mergeCell ref="C19:C20"/>
    <mergeCell ref="D19:D20"/>
    <mergeCell ref="E19:G19"/>
    <mergeCell ref="H19:M20"/>
  </mergeCells>
  <phoneticPr fontId="4"/>
  <conditionalFormatting sqref="C21:C64">
    <cfRule type="expression" dxfId="15" priority="1">
      <formula>AND(E21&lt;&gt;"",F21&lt;&gt;"",C21="")=TRUE</formula>
    </cfRule>
    <cfRule type="expression" dxfId="14" priority="509">
      <formula>#REF!=1</formula>
    </cfRule>
  </conditionalFormatting>
  <conditionalFormatting sqref="E21:E64">
    <cfRule type="expression" dxfId="13" priority="560">
      <formula>AND(C21&lt;&gt;"",E21="")=TRUE</formula>
    </cfRule>
    <cfRule type="expression" dxfId="12" priority="561">
      <formula>AND(F21&lt;&gt;"",E21="")=TRUE</formula>
    </cfRule>
  </conditionalFormatting>
  <conditionalFormatting sqref="E26 E28 E30:E32 E34:E36 E38:E40 E42:E44 E46:E48 E50:E52 E54:E56 E58:E60 E62:E64">
    <cfRule type="expression" dxfId="11" priority="564">
      <formula>#REF!=1</formula>
    </cfRule>
  </conditionalFormatting>
  <conditionalFormatting sqref="E26 E28 E30:E64">
    <cfRule type="expression" dxfId="10" priority="100">
      <formula>AND(F26&lt;&gt;"",E26="")=TRUE</formula>
    </cfRule>
  </conditionalFormatting>
  <conditionalFormatting sqref="E21:F64">
    <cfRule type="expression" dxfId="9" priority="559">
      <formula>#REF!=1</formula>
    </cfRule>
  </conditionalFormatting>
  <conditionalFormatting sqref="F21:F64">
    <cfRule type="expression" dxfId="8" priority="563">
      <formula>AND(E21&lt;&gt;"",F21="")=TRUE</formula>
    </cfRule>
  </conditionalFormatting>
  <conditionalFormatting sqref="H21:M64">
    <cfRule type="expression" dxfId="7" priority="471">
      <formula>AND(#REF!&lt;&gt;"",H21="")=TRUE</formula>
    </cfRule>
  </conditionalFormatting>
  <conditionalFormatting sqref="S21:S64">
    <cfRule type="expression" dxfId="6" priority="316">
      <formula>AND(#REF!&lt;&gt;"",S21="")=TRUE</formula>
    </cfRule>
  </conditionalFormatting>
  <dataValidations count="2">
    <dataValidation imeMode="hiragana" allowBlank="1" showInputMessage="1" showErrorMessage="1" sqref="N21:R64" xr:uid="{5A696683-52E3-43CE-82C5-C92AAC95E253}"/>
    <dataValidation type="custom" imeMode="disabled" showInputMessage="1" showErrorMessage="1" error="日付が未入力です。" sqref="E21:E64" xr:uid="{8E263055-4802-4B67-852E-B3B50D9AEA94}">
      <formula1>C21&lt;&gt;0</formula1>
    </dataValidation>
  </dataValidations>
  <pageMargins left="0.25" right="0.25" top="0.75" bottom="0.75" header="0.3" footer="0.3"/>
  <pageSetup paperSize="9" scale="83" fitToHeight="0" orientation="landscape" r:id="rId1"/>
  <rowBreaks count="1" manualBreakCount="1">
    <brk id="34" max="1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A25CED-D215-4B1D-8E0F-E7F27959ED5F}">
          <x14:formula1>
            <xm:f>プルダウンリスト!$C$2:$C$3</xm:f>
          </x14:formula1>
          <xm:sqref>S21:S64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26C8-8F80-4B75-B216-8E8E5A073E65}">
  <sheetPr codeName="Sheet2">
    <tabColor theme="4" tint="0.79998168889431442"/>
    <pageSetUpPr fitToPage="1"/>
  </sheetPr>
  <dimension ref="A1:AX23"/>
  <sheetViews>
    <sheetView view="pageBreakPreview" zoomScaleNormal="85" zoomScaleSheetLayoutView="100" workbookViewId="0">
      <selection activeCell="AK12" sqref="AK12"/>
    </sheetView>
  </sheetViews>
  <sheetFormatPr defaultRowHeight="18.75"/>
  <cols>
    <col min="1" max="1" width="2.625" customWidth="1"/>
    <col min="2" max="33" width="3" customWidth="1"/>
    <col min="34" max="34" width="3.25" customWidth="1"/>
  </cols>
  <sheetData>
    <row r="1" spans="1:50" s="1" customFormat="1" ht="24" customHeight="1"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</row>
    <row r="2" spans="1:50" s="1" customFormat="1" ht="24" customHeight="1">
      <c r="B2" s="158" t="s">
        <v>66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</row>
    <row r="3" spans="1:50" s="1" customFormat="1" ht="10.5" customHeight="1">
      <c r="L3" s="2"/>
      <c r="M3" s="2"/>
      <c r="N3" s="3"/>
      <c r="O3" s="3"/>
      <c r="P3" s="3"/>
      <c r="Q3" s="3"/>
      <c r="R3" s="3"/>
      <c r="S3" s="3"/>
      <c r="T3" s="3"/>
      <c r="U3" s="2"/>
      <c r="V3" s="2"/>
    </row>
    <row r="4" spans="1:50" s="1" customFormat="1" ht="17.25" customHeight="1">
      <c r="B4" s="4" t="s">
        <v>1</v>
      </c>
      <c r="C4" s="5"/>
      <c r="D4" s="4"/>
      <c r="H4" s="1" t="s">
        <v>3</v>
      </c>
      <c r="L4" s="2"/>
      <c r="M4" s="2"/>
      <c r="N4" s="3"/>
      <c r="O4" s="3"/>
      <c r="P4" s="3"/>
      <c r="Q4" s="3"/>
      <c r="R4" s="3"/>
      <c r="S4" s="3"/>
      <c r="T4" s="3"/>
      <c r="U4" s="2"/>
      <c r="V4" s="2"/>
    </row>
    <row r="5" spans="1:50" s="1" customFormat="1" ht="17.25" customHeight="1">
      <c r="B5" s="4"/>
      <c r="C5" s="5"/>
      <c r="D5" s="4"/>
      <c r="L5" s="2"/>
      <c r="M5" s="2"/>
      <c r="N5" s="3"/>
      <c r="O5" s="3"/>
      <c r="P5" s="3"/>
      <c r="Q5" s="3"/>
      <c r="R5" s="3"/>
      <c r="S5" s="3"/>
      <c r="T5" s="3"/>
      <c r="U5" s="2"/>
      <c r="V5" s="2"/>
    </row>
    <row r="6" spans="1:50" s="1" customFormat="1" ht="22.15" customHeight="1">
      <c r="B6" s="6" t="s">
        <v>197</v>
      </c>
      <c r="U6" s="5"/>
      <c r="V6" s="5"/>
      <c r="W6" s="5"/>
      <c r="X6" s="5"/>
      <c r="Z6" s="3">
        <v>0</v>
      </c>
      <c r="AA6" s="3">
        <v>0</v>
      </c>
      <c r="AB6" s="3" t="str">
        <f>IF(OR(Z6=0,AA6=0),"　",Z6)</f>
        <v>　</v>
      </c>
      <c r="AC6" s="3" t="str">
        <f>IF(OR(Z6=0,AA6=0),"　",AA6)</f>
        <v>　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s="1" customFormat="1" ht="22.15" customHeight="1">
      <c r="B7" s="6"/>
      <c r="U7" s="37"/>
      <c r="V7" s="37"/>
      <c r="W7" s="37"/>
      <c r="X7" s="37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s="1" customFormat="1" ht="18.75" customHeight="1">
      <c r="C8" s="221" t="s">
        <v>6</v>
      </c>
      <c r="D8" s="242"/>
      <c r="E8" s="242"/>
      <c r="F8" s="242"/>
      <c r="G8" s="242"/>
      <c r="H8" s="242"/>
      <c r="I8" s="242"/>
      <c r="J8" s="242"/>
      <c r="K8" s="222"/>
      <c r="L8" s="225">
        <f>'１．案件情報'!E9</f>
        <v>0</v>
      </c>
      <c r="M8" s="226"/>
      <c r="N8" s="226"/>
      <c r="O8" s="226"/>
      <c r="P8" s="226"/>
      <c r="Q8" s="226"/>
      <c r="R8" s="226"/>
      <c r="S8" s="226"/>
      <c r="T8" s="226"/>
      <c r="U8" s="226"/>
      <c r="V8" s="227"/>
      <c r="AH8" s="3"/>
    </row>
    <row r="9" spans="1:50" s="1" customFormat="1" ht="18.75" customHeight="1">
      <c r="C9" s="221" t="s">
        <v>46</v>
      </c>
      <c r="D9" s="242"/>
      <c r="E9" s="242"/>
      <c r="F9" s="242"/>
      <c r="G9" s="242"/>
      <c r="H9" s="242"/>
      <c r="I9" s="242"/>
      <c r="J9" s="242"/>
      <c r="K9" s="222"/>
      <c r="L9" s="221"/>
      <c r="M9" s="242"/>
      <c r="N9" s="242"/>
      <c r="O9" s="242"/>
      <c r="P9" s="242"/>
      <c r="Q9" s="242"/>
      <c r="R9" s="242"/>
      <c r="S9" s="242"/>
      <c r="T9" s="242"/>
      <c r="U9" s="242"/>
      <c r="V9" s="222"/>
      <c r="AH9" s="3"/>
    </row>
    <row r="10" spans="1:50" s="1" customFormat="1" ht="18.75" customHeight="1">
      <c r="B10" s="1" t="s">
        <v>212</v>
      </c>
      <c r="C10" s="38"/>
      <c r="D10" s="38"/>
      <c r="E10" s="38"/>
      <c r="F10" s="38"/>
      <c r="G10" s="38"/>
      <c r="H10" s="38"/>
      <c r="I10" s="38"/>
      <c r="J10" s="38"/>
      <c r="K10" s="38"/>
      <c r="AB10" s="3"/>
    </row>
    <row r="11" spans="1:50" s="1" customFormat="1" ht="17.25" customHeight="1">
      <c r="B11" s="4"/>
      <c r="C11" s="5"/>
      <c r="D11" s="4"/>
      <c r="L11" s="2"/>
      <c r="M11" s="2"/>
      <c r="N11" s="3"/>
      <c r="O11" s="3"/>
      <c r="P11" s="3"/>
      <c r="Q11" s="3"/>
      <c r="R11" s="3"/>
      <c r="S11" s="3"/>
      <c r="T11" s="3"/>
      <c r="U11" s="2"/>
      <c r="V11" s="2"/>
    </row>
    <row r="12" spans="1:50" s="1" customFormat="1" ht="22.15" customHeight="1">
      <c r="B12" s="4"/>
      <c r="U12" s="37"/>
      <c r="V12" s="37"/>
      <c r="W12" s="37"/>
      <c r="X12" s="3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>
      <c r="B13" s="4" t="s">
        <v>67</v>
      </c>
    </row>
    <row r="14" spans="1:50">
      <c r="B14" s="1" t="s">
        <v>221</v>
      </c>
    </row>
    <row r="15" spans="1:50" s="142" customFormat="1" ht="24" customHeight="1" thickBot="1">
      <c r="A15" s="141"/>
      <c r="B15" s="144" t="s">
        <v>230</v>
      </c>
      <c r="C15" s="143"/>
      <c r="D15" s="143"/>
      <c r="E15" s="143"/>
      <c r="F15" s="143"/>
      <c r="H15" s="143"/>
      <c r="I15" s="143"/>
      <c r="J15" s="143"/>
      <c r="K15" s="145"/>
      <c r="L15" s="145"/>
    </row>
    <row r="16" spans="1:50" s="42" customFormat="1" ht="42.6" customHeight="1" thickTop="1">
      <c r="B16" s="274" t="s">
        <v>24</v>
      </c>
      <c r="C16" s="275"/>
      <c r="D16" s="275"/>
      <c r="E16" s="276"/>
      <c r="F16" s="259"/>
      <c r="G16" s="260"/>
      <c r="H16" s="260"/>
      <c r="I16" s="260"/>
      <c r="J16" s="260"/>
      <c r="K16" s="260"/>
      <c r="L16" s="260"/>
      <c r="M16" s="260"/>
      <c r="N16" s="260"/>
      <c r="O16" s="260"/>
      <c r="P16" s="39" t="s">
        <v>68</v>
      </c>
      <c r="Q16" s="40"/>
      <c r="R16" s="40"/>
      <c r="S16" s="40"/>
      <c r="T16" s="40"/>
      <c r="U16" s="40"/>
      <c r="V16" s="41"/>
      <c r="W16" s="283" t="s">
        <v>69</v>
      </c>
      <c r="X16" s="284"/>
      <c r="Y16" s="284"/>
      <c r="Z16" s="284"/>
      <c r="AA16" s="284"/>
      <c r="AB16" s="285"/>
      <c r="AC16" s="286" t="s">
        <v>70</v>
      </c>
      <c r="AD16" s="287"/>
      <c r="AE16" s="287"/>
      <c r="AF16" s="287"/>
      <c r="AG16" s="288"/>
      <c r="AL16" s="243"/>
    </row>
    <row r="17" spans="2:38" s="42" customFormat="1" ht="24.75" customHeight="1">
      <c r="B17" s="277"/>
      <c r="C17" s="278"/>
      <c r="D17" s="278"/>
      <c r="E17" s="279"/>
      <c r="F17" s="43"/>
      <c r="G17" s="44"/>
      <c r="H17" s="44"/>
      <c r="I17" s="44"/>
      <c r="J17" s="44"/>
      <c r="K17" s="44"/>
      <c r="L17" s="44"/>
      <c r="M17" s="44"/>
      <c r="N17" s="44"/>
      <c r="O17" s="44"/>
      <c r="P17" s="45" t="s">
        <v>71</v>
      </c>
      <c r="Q17" s="45"/>
      <c r="R17" s="45"/>
      <c r="S17" s="45"/>
      <c r="T17" s="45"/>
      <c r="U17" s="46"/>
      <c r="V17" s="47"/>
      <c r="W17" s="244" t="s">
        <v>72</v>
      </c>
      <c r="X17" s="245"/>
      <c r="Y17" s="245"/>
      <c r="Z17" s="245"/>
      <c r="AA17" s="245"/>
      <c r="AB17" s="246"/>
      <c r="AC17" s="48"/>
      <c r="AD17" s="49"/>
      <c r="AE17" s="50"/>
      <c r="AF17" s="50"/>
      <c r="AG17" s="51"/>
      <c r="AL17" s="243"/>
    </row>
    <row r="18" spans="2:38" s="42" customFormat="1" ht="24.75" customHeight="1">
      <c r="B18" s="277"/>
      <c r="C18" s="278"/>
      <c r="D18" s="278"/>
      <c r="E18" s="279"/>
      <c r="F18" s="247"/>
      <c r="G18" s="248"/>
      <c r="H18" s="248"/>
      <c r="I18" s="248"/>
      <c r="J18" s="248"/>
      <c r="K18" s="248"/>
      <c r="L18" s="248"/>
      <c r="M18" s="248"/>
      <c r="N18" s="248"/>
      <c r="O18" s="248"/>
      <c r="P18" s="251" t="s">
        <v>73</v>
      </c>
      <c r="Q18" s="251"/>
      <c r="R18" s="251"/>
      <c r="S18" s="251"/>
      <c r="T18" s="251"/>
      <c r="U18" s="251"/>
      <c r="V18" s="252"/>
      <c r="W18" s="253" t="s">
        <v>74</v>
      </c>
      <c r="X18" s="254"/>
      <c r="Y18" s="254"/>
      <c r="Z18" s="255"/>
      <c r="AA18" s="253" t="s">
        <v>75</v>
      </c>
      <c r="AB18" s="254"/>
      <c r="AC18" s="254"/>
      <c r="AD18" s="254"/>
      <c r="AE18" s="254"/>
      <c r="AF18" s="254"/>
      <c r="AG18" s="256"/>
    </row>
    <row r="19" spans="2:38" s="42" customFormat="1" ht="24.75" customHeight="1">
      <c r="B19" s="280"/>
      <c r="C19" s="281"/>
      <c r="D19" s="281"/>
      <c r="E19" s="282"/>
      <c r="F19" s="249"/>
      <c r="G19" s="250"/>
      <c r="H19" s="250"/>
      <c r="I19" s="250"/>
      <c r="J19" s="250"/>
      <c r="K19" s="250"/>
      <c r="L19" s="250"/>
      <c r="M19" s="250"/>
      <c r="N19" s="250"/>
      <c r="O19" s="250"/>
      <c r="P19" s="257" t="s">
        <v>76</v>
      </c>
      <c r="Q19" s="257"/>
      <c r="R19" s="257"/>
      <c r="S19" s="257"/>
      <c r="T19" s="257"/>
      <c r="U19" s="257"/>
      <c r="V19" s="258"/>
      <c r="W19" s="52"/>
      <c r="X19" s="53"/>
      <c r="Y19" s="53"/>
      <c r="Z19" s="54"/>
      <c r="AA19" s="53"/>
      <c r="AB19" s="53"/>
      <c r="AC19" s="53"/>
      <c r="AD19" s="53"/>
      <c r="AE19" s="53"/>
      <c r="AF19" s="55"/>
      <c r="AG19" s="56"/>
    </row>
    <row r="20" spans="2:38" s="42" customFormat="1" ht="24.75" customHeight="1">
      <c r="B20" s="261" t="s">
        <v>77</v>
      </c>
      <c r="C20" s="262"/>
      <c r="D20" s="262"/>
      <c r="E20" s="263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9"/>
      <c r="AE20" s="60"/>
      <c r="AF20" s="59"/>
      <c r="AG20" s="61"/>
    </row>
    <row r="21" spans="2:38" s="42" customFormat="1" ht="24.75" customHeight="1">
      <c r="B21" s="264" t="s">
        <v>78</v>
      </c>
      <c r="C21" s="265"/>
      <c r="D21" s="265"/>
      <c r="E21" s="266"/>
      <c r="F21" s="62" t="s">
        <v>79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4"/>
    </row>
    <row r="22" spans="2:38" s="42" customFormat="1" ht="24.75" customHeight="1" thickBot="1">
      <c r="B22" s="267"/>
      <c r="C22" s="268"/>
      <c r="D22" s="268"/>
      <c r="E22" s="269"/>
      <c r="F22" s="270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</row>
    <row r="23" spans="2:38" s="42" customFormat="1" ht="20.65" customHeight="1" thickTop="1">
      <c r="B23" s="273" t="s">
        <v>80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</row>
  </sheetData>
  <mergeCells count="21">
    <mergeCell ref="B20:E20"/>
    <mergeCell ref="B21:E22"/>
    <mergeCell ref="F22:AG22"/>
    <mergeCell ref="B23:AG23"/>
    <mergeCell ref="B16:E19"/>
    <mergeCell ref="W16:AB16"/>
    <mergeCell ref="AC16:AG16"/>
    <mergeCell ref="AL16:AL17"/>
    <mergeCell ref="W17:AB17"/>
    <mergeCell ref="F18:O19"/>
    <mergeCell ref="P18:V18"/>
    <mergeCell ref="W18:Z18"/>
    <mergeCell ref="AA18:AG18"/>
    <mergeCell ref="P19:V19"/>
    <mergeCell ref="F16:O16"/>
    <mergeCell ref="C9:K9"/>
    <mergeCell ref="L9:V9"/>
    <mergeCell ref="B1:AG1"/>
    <mergeCell ref="B2:AG2"/>
    <mergeCell ref="C8:K8"/>
    <mergeCell ref="L8:V8"/>
  </mergeCells>
  <phoneticPr fontId="4"/>
  <pageMargins left="0.7" right="0.7" top="0.75" bottom="0.75" header="0.3" footer="0.3"/>
  <pageSetup paperSize="9" scale="97" fitToWidth="0" orientation="landscape" r:id="rId1"/>
  <drawing r:id="rId2"/>
  <legacyDrawing r:id="rId3"/>
  <controls>
    <mc:AlternateContent xmlns:mc="http://schemas.openxmlformats.org/markup-compatibility/2006">
      <mc:Choice Requires="x14">
        <control shapeId="3080" r:id="rId4" name="CheckBox1">
          <controlPr defaultSize="0" autoLine="0" autoPict="0" r:id="rId5">
            <anchor moveWithCells="1" sizeWithCells="1">
              <from>
                <xdr:col>1</xdr:col>
                <xdr:colOff>104775</xdr:colOff>
                <xdr:row>10</xdr:row>
                <xdr:rowOff>66675</xdr:rowOff>
              </from>
              <to>
                <xdr:col>16</xdr:col>
                <xdr:colOff>95250</xdr:colOff>
                <xdr:row>11</xdr:row>
                <xdr:rowOff>57150</xdr:rowOff>
              </to>
            </anchor>
          </controlPr>
        </control>
      </mc:Choice>
      <mc:Fallback>
        <control shapeId="3080" r:id="rId4" name="CheckBox1"/>
      </mc:Fallback>
    </mc:AlternateContent>
    <mc:AlternateContent xmlns:mc="http://schemas.openxmlformats.org/markup-compatibility/2006">
      <mc:Choice Requires="x14">
        <control shapeId="3081" r:id="rId6" name="CheckBox2">
          <controlPr defaultSize="0" autoLine="0" autoPict="0" r:id="rId7">
            <anchor moveWithCells="1" sizeWithCells="1">
              <from>
                <xdr:col>1</xdr:col>
                <xdr:colOff>104775</xdr:colOff>
                <xdr:row>11</xdr:row>
                <xdr:rowOff>57150</xdr:rowOff>
              </from>
              <to>
                <xdr:col>30</xdr:col>
                <xdr:colOff>66675</xdr:colOff>
                <xdr:row>11</xdr:row>
                <xdr:rowOff>285750</xdr:rowOff>
              </to>
            </anchor>
          </controlPr>
        </control>
      </mc:Choice>
      <mc:Fallback>
        <control shapeId="3081" r:id="rId6" name="Check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3EC4-5E0B-4B7A-844F-F40205AF5CD8}">
  <sheetPr codeName="Sheet4">
    <tabColor theme="4" tint="0.79998168889431442"/>
  </sheetPr>
  <dimension ref="B1:AE46"/>
  <sheetViews>
    <sheetView view="pageBreakPreview" zoomScaleNormal="85" zoomScaleSheetLayoutView="100" workbookViewId="0">
      <selection activeCell="E19" sqref="E19"/>
    </sheetView>
  </sheetViews>
  <sheetFormatPr defaultRowHeight="18.75"/>
  <cols>
    <col min="1" max="2" width="2" customWidth="1"/>
    <col min="3" max="4" width="25.5" customWidth="1"/>
    <col min="5" max="5" width="8.125" bestFit="1" customWidth="1"/>
    <col min="6" max="6" width="5.625" customWidth="1"/>
    <col min="7" max="7" width="7.125" customWidth="1"/>
    <col min="8" max="8" width="4.75" customWidth="1"/>
    <col min="9" max="9" width="0.125" customWidth="1"/>
    <col min="10" max="10" width="0.875" style="153" hidden="1" customWidth="1"/>
    <col min="11" max="11" width="2.75" hidden="1" customWidth="1"/>
    <col min="12" max="12" width="1.25" hidden="1" customWidth="1"/>
    <col min="13" max="32" width="7.25" customWidth="1"/>
  </cols>
  <sheetData>
    <row r="1" spans="2:31" s="1" customFormat="1" ht="24" customHeight="1">
      <c r="B1" s="158" t="s">
        <v>0</v>
      </c>
      <c r="C1" s="158"/>
      <c r="D1" s="158"/>
      <c r="E1" s="158"/>
      <c r="F1" s="158"/>
      <c r="G1" s="158"/>
      <c r="H1" s="158"/>
      <c r="I1" s="65"/>
      <c r="J1" s="151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2:31" s="1" customFormat="1" ht="24" customHeight="1">
      <c r="B2" s="158" t="s">
        <v>66</v>
      </c>
      <c r="C2" s="158"/>
      <c r="D2" s="158"/>
      <c r="E2" s="158"/>
      <c r="F2" s="158"/>
      <c r="G2" s="158"/>
      <c r="H2" s="158"/>
      <c r="I2" s="65"/>
      <c r="J2" s="151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</row>
    <row r="3" spans="2:31" s="1" customFormat="1" ht="13.5" customHeight="1">
      <c r="J3" s="132"/>
      <c r="K3" s="2"/>
      <c r="L3" s="3"/>
      <c r="M3" s="3"/>
      <c r="N3" s="3"/>
      <c r="O3" s="3"/>
      <c r="P3" s="3"/>
      <c r="Q3" s="3"/>
      <c r="R3" s="3"/>
      <c r="S3" s="2"/>
      <c r="T3" s="2"/>
    </row>
    <row r="4" spans="2:31" s="1" customFormat="1" ht="17.25" customHeight="1">
      <c r="B4" s="4" t="s">
        <v>1</v>
      </c>
      <c r="C4" s="4"/>
      <c r="D4" s="4" t="s">
        <v>3</v>
      </c>
      <c r="E4" s="4"/>
      <c r="J4" s="132"/>
      <c r="K4" s="2"/>
      <c r="L4" s="3"/>
      <c r="M4" s="3"/>
      <c r="N4" s="3"/>
      <c r="O4" s="3"/>
      <c r="P4" s="3"/>
      <c r="Q4" s="3"/>
      <c r="R4" s="3"/>
      <c r="S4" s="2"/>
      <c r="T4" s="2"/>
    </row>
    <row r="5" spans="2:31" s="1" customFormat="1" ht="17.25" customHeight="1">
      <c r="B5" s="4"/>
      <c r="C5" s="5"/>
      <c r="D5" s="5"/>
      <c r="E5" s="4"/>
      <c r="J5" s="132"/>
      <c r="K5" s="2"/>
      <c r="L5" s="3"/>
      <c r="M5" s="3"/>
      <c r="N5" s="3"/>
      <c r="O5" s="3"/>
      <c r="P5" s="3"/>
    </row>
    <row r="6" spans="2:31" s="1" customFormat="1" ht="22.5" customHeight="1">
      <c r="B6" s="6" t="s">
        <v>196</v>
      </c>
      <c r="J6" s="146"/>
    </row>
    <row r="7" spans="2:31" s="1" customFormat="1" ht="21" customHeight="1">
      <c r="B7" s="134" t="s">
        <v>225</v>
      </c>
      <c r="J7" s="146"/>
    </row>
    <row r="8" spans="2:31" s="1" customFormat="1" ht="18.75" customHeight="1">
      <c r="B8" s="292" t="s">
        <v>6</v>
      </c>
      <c r="C8" s="292"/>
      <c r="D8" s="136">
        <f>'１．案件情報'!E9</f>
        <v>0</v>
      </c>
      <c r="E8" s="126"/>
      <c r="J8" s="146"/>
    </row>
    <row r="9" spans="2:31" s="1" customFormat="1" ht="18.75" customHeight="1">
      <c r="B9" s="292" t="s">
        <v>46</v>
      </c>
      <c r="C9" s="292"/>
      <c r="D9" s="124"/>
      <c r="E9" s="126"/>
      <c r="J9" s="146"/>
    </row>
    <row r="10" spans="2:31" s="1" customFormat="1" ht="18.75" customHeight="1">
      <c r="B10" s="292" t="s">
        <v>216</v>
      </c>
      <c r="C10" s="292"/>
      <c r="D10" s="293"/>
      <c r="E10" s="294"/>
      <c r="F10" s="138" t="s">
        <v>217</v>
      </c>
      <c r="G10" s="128"/>
      <c r="H10" s="128"/>
      <c r="I10" s="129" t="s">
        <v>200</v>
      </c>
      <c r="J10" s="152" t="s">
        <v>201</v>
      </c>
      <c r="K10" s="289"/>
      <c r="L10" s="289"/>
      <c r="M10" s="289"/>
      <c r="N10" s="289"/>
      <c r="O10" s="290"/>
      <c r="P10" s="289"/>
      <c r="Q10" s="149"/>
      <c r="R10" s="149"/>
      <c r="S10" s="291"/>
      <c r="T10" s="291"/>
      <c r="U10" s="149"/>
    </row>
    <row r="11" spans="2:31" s="1" customFormat="1" ht="18.75" customHeight="1">
      <c r="B11" s="292" t="s">
        <v>213</v>
      </c>
      <c r="C11" s="292"/>
      <c r="D11" s="127" t="e">
        <f>_xlfn.IFS(D10="最初に選定されたサポート弁護士",D26,D10="追加された弁護士",D38)</f>
        <v>#N/A</v>
      </c>
      <c r="E11" s="126"/>
      <c r="F11" s="147"/>
      <c r="G11" s="147"/>
      <c r="H11" s="147"/>
      <c r="J11" s="146"/>
    </row>
    <row r="12" spans="2:31" s="1" customFormat="1" ht="13.9" customHeight="1">
      <c r="B12" s="6"/>
      <c r="F12" s="148" t="s">
        <v>231</v>
      </c>
      <c r="G12" s="150" t="e">
        <f>SUM(D11)</f>
        <v>#N/A</v>
      </c>
      <c r="H12" s="146" t="s">
        <v>232</v>
      </c>
      <c r="J12" s="146"/>
    </row>
    <row r="13" spans="2:31" s="1" customFormat="1" ht="17.25" customHeight="1">
      <c r="B13" s="66" t="s">
        <v>81</v>
      </c>
      <c r="F13" s="148" t="s">
        <v>233</v>
      </c>
      <c r="G13" s="150" t="e">
        <f>G12-J13</f>
        <v>#N/A</v>
      </c>
      <c r="H13" s="146" t="s">
        <v>232</v>
      </c>
      <c r="J13" s="146" t="e">
        <f>ROUNDUP(K13,0)</f>
        <v>#N/A</v>
      </c>
      <c r="K13" s="147" t="e">
        <f>D11/1.1</f>
        <v>#N/A</v>
      </c>
    </row>
    <row r="14" spans="2:31" s="1" customFormat="1" ht="5.65" customHeight="1">
      <c r="B14" s="66"/>
      <c r="J14" s="146"/>
    </row>
    <row r="15" spans="2:31" s="1" customFormat="1" ht="20.25" customHeight="1">
      <c r="B15" s="1" t="s">
        <v>82</v>
      </c>
      <c r="E15" s="133" t="s">
        <v>223</v>
      </c>
      <c r="J15" s="146"/>
    </row>
    <row r="16" spans="2:31" s="4" customFormat="1" ht="20.25" customHeight="1">
      <c r="B16" s="67" t="s">
        <v>83</v>
      </c>
      <c r="C16" s="68"/>
      <c r="D16" s="69"/>
      <c r="E16" s="119">
        <f>_xlfn.LET(_xlpm.hours, '１．案件情報'!E45,
     _xlpm.minutes, '１．案件情報'!G45,
     _xlpm.ceiling_result, CEILING(_xlpm.minutes,15),
     IF(_xlpm.ceiling_result=60, _xlpm.hours+1, _xlpm.hours))</f>
        <v>0</v>
      </c>
      <c r="F16" s="70" t="s">
        <v>43</v>
      </c>
      <c r="G16" s="118">
        <f>_xlfn.LET(_xlpm.minutes, '１．案件情報'!G45,
     _xlpm.ceiling_result, CEILING(_xlpm.minutes,15),
     IF(_xlpm.ceiling_result=60, 0, _xlpm.ceiling_result))</f>
        <v>0</v>
      </c>
      <c r="H16" s="70" t="s">
        <v>44</v>
      </c>
      <c r="J16" s="146"/>
    </row>
    <row r="17" spans="2:16" s="4" customFormat="1" ht="20.25" customHeight="1">
      <c r="B17" s="295" t="s">
        <v>84</v>
      </c>
      <c r="C17" s="296"/>
      <c r="D17" s="297"/>
      <c r="E17" s="119">
        <f>IF(CEILING('２．業務報告'!S13,15)=60, '２．業務報告'!R13+1, '２．業務報告'!R13)</f>
        <v>0</v>
      </c>
      <c r="F17" s="70" t="s">
        <v>43</v>
      </c>
      <c r="G17" s="118">
        <f>IF(CEILING('２．業務報告'!S13,15)=60, 0, CEILING('２．業務報告'!S13,15))</f>
        <v>0</v>
      </c>
      <c r="H17" s="70" t="s">
        <v>44</v>
      </c>
      <c r="J17" s="146"/>
    </row>
    <row r="18" spans="2:16" s="4" customFormat="1" ht="20.25" customHeight="1">
      <c r="B18" s="71" t="s">
        <v>85</v>
      </c>
      <c r="C18" s="298" t="s">
        <v>86</v>
      </c>
      <c r="D18" s="299"/>
      <c r="E18" s="157">
        <f>IF(AND((E16+G16/60)&lt;=10,(E17+G17/60+E16+G16/60)&gt;10),INT(10-(E16+G16/60)),IF(AND(E16+G16/60&lt;=10,(E17+G17/60+E16+G16/60&lt;=10)),E17,"0"))</f>
        <v>0</v>
      </c>
      <c r="F18" s="70" t="s">
        <v>43</v>
      </c>
      <c r="G18" s="121">
        <f>IF(AND(E16+G16/60&lt;=10,E17+G17/60+E16+G16/60&gt;10),
    (10-(E16+G16/60)-INT(10-(E16+G16/60)))*60,
    IF(AND(SUM(E16+G16/60)&lt;=10,(SUM(E17+G17/60)+SUM(E16+G16/60)&lt;=10)),
        G17,
        0
    )
)</f>
        <v>0</v>
      </c>
      <c r="H18" s="120" t="s">
        <v>211</v>
      </c>
      <c r="J18" s="146"/>
    </row>
    <row r="19" spans="2:16" s="4" customFormat="1" ht="20.25" customHeight="1">
      <c r="B19" s="67"/>
      <c r="C19" s="298" t="s">
        <v>87</v>
      </c>
      <c r="D19" s="299"/>
      <c r="E19" s="119">
        <f>_xlfn.IFS(AND(E16+G16/60&lt;=10,(E17+G17/60+E16+G16/60)&lt;=10),0,AND(E16+G16/60&lt;=10,(E17+G17/60+E16+G16/60)&gt;=10),INT(E17+G17/60+E16+G16/60-10),AND(E16+G16/60&lt;=10,E17+G17/60+E16+G16/60&lt;=10),E17,E16&gt;=10,E17)</f>
        <v>0</v>
      </c>
      <c r="F19" s="70" t="s">
        <v>43</v>
      </c>
      <c r="G19" s="118">
        <f>_xlfn.IFS(E16&gt;=10,G17,(E16+E17)+INT((G16+G17)/60)&gt;=10,MOD(G16+G17,60),(E16+E17)+INT((G16+G17)/60)&lt;=10,0)</f>
        <v>0</v>
      </c>
      <c r="H19" s="70" t="s">
        <v>44</v>
      </c>
      <c r="J19" s="146"/>
    </row>
    <row r="20" spans="2:16" s="4" customFormat="1" ht="20.25" customHeight="1">
      <c r="B20" s="295" t="s">
        <v>88</v>
      </c>
      <c r="C20" s="296"/>
      <c r="D20" s="297"/>
      <c r="E20" s="119">
        <f>INT(SUM(E16:E17,G16/60,G17/60))</f>
        <v>0</v>
      </c>
      <c r="F20" s="70" t="s">
        <v>43</v>
      </c>
      <c r="G20" s="122">
        <f>IF(SUM(G16:G17)&lt;60,SUM(G16:G17),(SUM(G16:G17)/60-1)*60)</f>
        <v>0</v>
      </c>
      <c r="H20" s="70" t="s">
        <v>44</v>
      </c>
      <c r="J20" s="146"/>
    </row>
    <row r="21" spans="2:16" s="4" customFormat="1" ht="20.25" customHeight="1">
      <c r="B21" s="1" t="s">
        <v>89</v>
      </c>
      <c r="C21" s="1"/>
      <c r="D21" s="1"/>
      <c r="E21" s="1"/>
      <c r="F21" s="1"/>
      <c r="G21" s="1"/>
      <c r="H21" s="1"/>
      <c r="J21" s="146"/>
    </row>
    <row r="22" spans="2:16" s="4" customFormat="1" ht="10.5" customHeight="1">
      <c r="B22" s="66"/>
      <c r="C22" s="1"/>
      <c r="D22" s="1"/>
      <c r="E22" s="1"/>
      <c r="F22" s="1"/>
      <c r="G22" s="1"/>
      <c r="H22" s="1"/>
      <c r="J22" s="146"/>
    </row>
    <row r="23" spans="2:16" s="1" customFormat="1" ht="20.25" customHeight="1">
      <c r="B23" s="1" t="s">
        <v>90</v>
      </c>
      <c r="D23" s="132" t="s">
        <v>224</v>
      </c>
      <c r="J23" s="146"/>
    </row>
    <row r="24" spans="2:16" s="4" customFormat="1" ht="20.25" customHeight="1">
      <c r="B24" s="67" t="s">
        <v>91</v>
      </c>
      <c r="C24" s="68"/>
      <c r="D24" s="72">
        <f>ROUNDDOWN((SUM(E18+G18/60)*15000),1)</f>
        <v>0</v>
      </c>
      <c r="E24" s="1" t="s">
        <v>92</v>
      </c>
      <c r="F24" s="1"/>
      <c r="G24" s="1"/>
      <c r="J24" s="146"/>
      <c r="N24" s="73"/>
      <c r="O24" s="73"/>
      <c r="P24" s="73"/>
    </row>
    <row r="25" spans="2:16" s="4" customFormat="1" ht="20.25" customHeight="1" thickBot="1">
      <c r="B25" s="74" t="s">
        <v>93</v>
      </c>
      <c r="C25" s="75"/>
      <c r="D25" s="72">
        <f>ROUNDDOWN((SUM(E19+G19/60)*10000),0)</f>
        <v>0</v>
      </c>
      <c r="E25" s="1" t="s">
        <v>92</v>
      </c>
      <c r="F25" s="1"/>
      <c r="G25" s="1"/>
      <c r="J25" s="146"/>
      <c r="N25" s="73"/>
      <c r="O25" s="73"/>
      <c r="P25" s="73"/>
    </row>
    <row r="26" spans="2:16" s="4" customFormat="1" ht="20.25" customHeight="1" thickTop="1" thickBot="1">
      <c r="B26" s="113" t="s">
        <v>94</v>
      </c>
      <c r="C26" s="114"/>
      <c r="D26" s="115">
        <f>SUM(D24:D25)</f>
        <v>0</v>
      </c>
      <c r="E26" s="1" t="s">
        <v>92</v>
      </c>
      <c r="F26" s="1"/>
      <c r="G26" s="1"/>
      <c r="J26" s="146"/>
      <c r="N26" s="73"/>
      <c r="O26" s="73"/>
      <c r="P26" s="73"/>
    </row>
    <row r="27" spans="2:16" s="76" customFormat="1" ht="20.25" customHeight="1" thickTop="1">
      <c r="B27"/>
      <c r="C27"/>
      <c r="D27"/>
      <c r="E27"/>
      <c r="F27"/>
      <c r="G27"/>
      <c r="H27"/>
      <c r="J27" s="153"/>
    </row>
    <row r="28" spans="2:16" s="1" customFormat="1" ht="20.25" customHeight="1">
      <c r="B28" s="66" t="s">
        <v>95</v>
      </c>
      <c r="J28" s="146"/>
    </row>
    <row r="29" spans="2:16" s="1" customFormat="1" ht="1.1499999999999999" customHeight="1">
      <c r="B29" s="66"/>
      <c r="J29" s="146"/>
    </row>
    <row r="30" spans="2:16" s="1" customFormat="1" ht="20.25" customHeight="1">
      <c r="B30" s="1" t="s">
        <v>82</v>
      </c>
      <c r="E30" s="133" t="s">
        <v>223</v>
      </c>
      <c r="J30" s="146"/>
    </row>
    <row r="31" spans="2:16" s="4" customFormat="1" ht="20.25" customHeight="1">
      <c r="B31" s="67" t="s">
        <v>83</v>
      </c>
      <c r="C31" s="68"/>
      <c r="D31" s="69"/>
      <c r="E31" s="119">
        <f>_xlfn.LET(_xlpm.hours, '１．案件情報'!E45,
     _xlpm.minutes, '１．案件情報'!G45,
     _xlpm.ceiling_result, CEILING(_xlpm.minutes,15),
     IF(_xlpm.ceiling_result=60, _xlpm.hours+1, _xlpm.hours))</f>
        <v>0</v>
      </c>
      <c r="F31" s="70" t="s">
        <v>43</v>
      </c>
      <c r="G31" s="118">
        <f>_xlfn.LET(_xlpm.minutes, '１．案件情報'!G45,
     _xlpm.ceiling_result, CEILING(_xlpm.minutes,15),
     IF(_xlpm.ceiling_result=60, 0, _xlpm.ceiling_result))</f>
        <v>0</v>
      </c>
      <c r="H31" s="70" t="s">
        <v>44</v>
      </c>
      <c r="J31" s="146"/>
    </row>
    <row r="32" spans="2:16" s="4" customFormat="1" ht="20.25" customHeight="1">
      <c r="B32" s="295" t="s">
        <v>84</v>
      </c>
      <c r="C32" s="296"/>
      <c r="D32" s="297"/>
      <c r="E32" s="119">
        <f>IF(CEILING('２．業務報告'!S13,15)=60, '２．業務報告'!R13+1, '２．業務報告'!R13)</f>
        <v>0</v>
      </c>
      <c r="F32" s="70" t="s">
        <v>43</v>
      </c>
      <c r="G32" s="118">
        <f>IF(CEILING('２．業務報告'!S13,15)=60, 0, CEILING('２．業務報告'!S13,15))</f>
        <v>0</v>
      </c>
      <c r="H32" s="70" t="s">
        <v>44</v>
      </c>
      <c r="J32" s="146"/>
    </row>
    <row r="33" spans="2:16" s="4" customFormat="1" ht="20.25" customHeight="1">
      <c r="B33" s="71" t="s">
        <v>85</v>
      </c>
      <c r="C33" s="298" t="s">
        <v>96</v>
      </c>
      <c r="D33" s="299"/>
      <c r="E33" s="119">
        <f>IF(SUM(E31+G31/60)&gt;20,0,
  IF(AND(SUM(E31+G31/60)&lt;=20,(SUM(E32+G32/60)+SUM(E31+G31/60)&gt;20)),
    INT(20-(E31+G31/60)),
    IF(AND(SUM(E31+G31/60)&lt;=20,(SUM(E32+G32/60)+SUM(E31+G31/60)&lt;=20)),
      E32,
      0
    )
  )
)</f>
        <v>0</v>
      </c>
      <c r="F33" s="70" t="s">
        <v>43</v>
      </c>
      <c r="G33" s="118">
        <f>IF(SUM(E31+G31/60)&gt;20,0,
  IF(AND(SUM(E31+G31/60)&lt;=20,(SUM(E32+G32/60)+SUM(E31+G31/60)&gt;20)),
    (20-(E31+G31/60)-INT(20-(E31+G31/60)))*60,
    IF(AND(SUM(E31+G31/60)&lt;=20,(SUM(E32+G32/60)+SUM(E31+G31/60)&lt;=20)),
      G32,
      0
    )
  )
)</f>
        <v>0</v>
      </c>
      <c r="H33" s="70" t="s">
        <v>44</v>
      </c>
      <c r="J33" s="146"/>
    </row>
    <row r="34" spans="2:16" s="4" customFormat="1" ht="20.25" customHeight="1">
      <c r="B34" s="295" t="s">
        <v>88</v>
      </c>
      <c r="C34" s="296"/>
      <c r="D34" s="297"/>
      <c r="E34" s="119">
        <f>INT(SUM(E31:E32,G31/60,G32/60))</f>
        <v>0</v>
      </c>
      <c r="F34" s="70" t="s">
        <v>43</v>
      </c>
      <c r="G34" s="118">
        <f>IF(SUM(G31:G32)&lt;60,SUM(G31:G32),(SUM(G31:G32)/60-1)*60)</f>
        <v>0</v>
      </c>
      <c r="H34" s="70" t="s">
        <v>44</v>
      </c>
      <c r="J34" s="146"/>
    </row>
    <row r="35" spans="2:16" s="4" customFormat="1" ht="20.25" customHeight="1">
      <c r="B35" s="1" t="s">
        <v>89</v>
      </c>
      <c r="C35" s="1"/>
      <c r="D35" s="1"/>
      <c r="E35" s="1"/>
      <c r="F35" s="1"/>
      <c r="G35" s="1"/>
      <c r="H35" s="1"/>
      <c r="J35" s="146"/>
    </row>
    <row r="36" spans="2:16" s="4" customFormat="1" ht="2.1" customHeight="1">
      <c r="B36" s="66"/>
      <c r="C36" s="1"/>
      <c r="D36" s="1"/>
      <c r="E36" s="1"/>
      <c r="F36" s="1"/>
      <c r="G36" s="1"/>
      <c r="H36" s="1"/>
      <c r="J36" s="146"/>
    </row>
    <row r="37" spans="2:16" s="1" customFormat="1" ht="20.25" customHeight="1" thickBot="1">
      <c r="B37" s="1" t="s">
        <v>90</v>
      </c>
      <c r="D37" s="133" t="s">
        <v>223</v>
      </c>
      <c r="J37" s="146"/>
      <c r="K37" s="4"/>
    </row>
    <row r="38" spans="2:16" s="4" customFormat="1" ht="20.25" customHeight="1" thickTop="1" thickBot="1">
      <c r="B38" s="113" t="s">
        <v>97</v>
      </c>
      <c r="C38" s="114"/>
      <c r="D38" s="115">
        <f>ROUNDDOWN((SUM(E33+G33/60)*5000),0)</f>
        <v>0</v>
      </c>
      <c r="E38" s="1" t="s">
        <v>92</v>
      </c>
      <c r="F38" s="1"/>
      <c r="G38" s="1"/>
      <c r="J38" s="146"/>
      <c r="N38" s="73"/>
      <c r="O38" s="73"/>
      <c r="P38" s="73"/>
    </row>
    <row r="39" spans="2:16" s="76" customFormat="1" ht="20.25" thickTop="1">
      <c r="J39" s="153"/>
    </row>
    <row r="40" spans="2:16" s="76" customFormat="1" ht="19.5">
      <c r="J40" s="153"/>
    </row>
    <row r="41" spans="2:16" s="76" customFormat="1" ht="19.5">
      <c r="J41" s="153"/>
    </row>
    <row r="42" spans="2:16" s="76" customFormat="1" ht="19.5">
      <c r="J42" s="153"/>
    </row>
    <row r="43" spans="2:16" s="76" customFormat="1" ht="19.5">
      <c r="J43" s="153"/>
    </row>
    <row r="44" spans="2:16" s="76" customFormat="1" ht="19.5">
      <c r="J44" s="153"/>
    </row>
    <row r="45" spans="2:16" s="76" customFormat="1" ht="19.5">
      <c r="J45" s="153"/>
    </row>
    <row r="46" spans="2:16" s="76" customFormat="1" ht="19.5">
      <c r="J46" s="153"/>
    </row>
  </sheetData>
  <mergeCells count="18">
    <mergeCell ref="B11:C11"/>
    <mergeCell ref="D10:E10"/>
    <mergeCell ref="B10:C10"/>
    <mergeCell ref="B34:D34"/>
    <mergeCell ref="B17:D17"/>
    <mergeCell ref="C18:D18"/>
    <mergeCell ref="C19:D19"/>
    <mergeCell ref="B20:D20"/>
    <mergeCell ref="B32:D32"/>
    <mergeCell ref="C33:D33"/>
    <mergeCell ref="K10:L10"/>
    <mergeCell ref="M10:N10"/>
    <mergeCell ref="O10:P10"/>
    <mergeCell ref="S10:T10"/>
    <mergeCell ref="B1:H1"/>
    <mergeCell ref="B2:H2"/>
    <mergeCell ref="B8:C8"/>
    <mergeCell ref="B9:C9"/>
  </mergeCells>
  <phoneticPr fontId="4"/>
  <conditionalFormatting sqref="D24:D26">
    <cfRule type="expression" dxfId="5" priority="6">
      <formula>$D$10="追加された弁護士"</formula>
    </cfRule>
  </conditionalFormatting>
  <conditionalFormatting sqref="D38">
    <cfRule type="expression" dxfId="4" priority="3">
      <formula>$D$10="最初に選定されたサポート弁護士"</formula>
    </cfRule>
  </conditionalFormatting>
  <conditionalFormatting sqref="E16:E20">
    <cfRule type="expression" dxfId="3" priority="2">
      <formula>$D$10="追加された弁護士"</formula>
    </cfRule>
  </conditionalFormatting>
  <conditionalFormatting sqref="E31:E34">
    <cfRule type="expression" dxfId="2" priority="5">
      <formula>$D$10="最初に選定されたサポート弁護士"</formula>
    </cfRule>
  </conditionalFormatting>
  <conditionalFormatting sqref="G16:G20">
    <cfRule type="expression" dxfId="1" priority="1">
      <formula>($D$10="追加された弁護士")</formula>
    </cfRule>
  </conditionalFormatting>
  <conditionalFormatting sqref="G31:G34">
    <cfRule type="expression" dxfId="0" priority="4">
      <formula>$D$10="最初に選定されたサポート弁護士"</formula>
    </cfRule>
  </conditionalFormatting>
  <dataValidations count="3">
    <dataValidation type="date" imeMode="disabled" allowBlank="1" showInputMessage="1" showErrorMessage="1" error="請求可能期限を過ぎています。" sqref="G31 G33:G34 E31:E34 G16:G20" xr:uid="{AF13DA1B-8597-471B-9455-80B87860D679}">
      <formula1>J16</formula1>
      <formula2>K16</formula2>
    </dataValidation>
    <dataValidation type="date" imeMode="disabled" allowBlank="1" showInputMessage="1" showErrorMessage="1" error="請求可能期限を過ぎています。" sqref="G32" xr:uid="{C7515580-EE32-44FD-9241-EC37A7B6BBE2}">
      <formula1>L32</formula1>
      <formula2>K37</formula2>
    </dataValidation>
    <dataValidation type="list" allowBlank="1" showInputMessage="1" showErrorMessage="1" sqref="D10" xr:uid="{5F2C1B4E-5825-4AFC-B464-05D38B061CB3}">
      <formula1>$I$10:$J$10</formula1>
    </dataValidation>
  </dataValidation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7944-CC8B-4F0B-A7CE-4E40C6B6F366}">
  <sheetPr codeName="Sheet7">
    <tabColor theme="4" tint="0.79998168889431442"/>
    <pageSetUpPr fitToPage="1"/>
  </sheetPr>
  <dimension ref="B1:T70"/>
  <sheetViews>
    <sheetView showGridLines="0" topLeftCell="A9" zoomScale="115" zoomScaleNormal="115" workbookViewId="0">
      <selection activeCell="C14" sqref="C14"/>
    </sheetView>
  </sheetViews>
  <sheetFormatPr defaultColWidth="9" defaultRowHeight="18.75" customHeight="1"/>
  <cols>
    <col min="1" max="2" width="1.25" style="1" customWidth="1"/>
    <col min="3" max="3" width="13" style="1" customWidth="1"/>
    <col min="4" max="4" width="4.125" style="1" customWidth="1"/>
    <col min="5" max="7" width="9" style="1" customWidth="1"/>
    <col min="8" max="8" width="10.5" style="1" customWidth="1"/>
    <col min="9" max="9" width="44.75" style="1" customWidth="1"/>
    <col min="10" max="10" width="11" style="1" customWidth="1"/>
    <col min="11" max="11" width="30.125" style="1" customWidth="1"/>
    <col min="12" max="12" width="13.625" style="1" customWidth="1"/>
    <col min="13" max="14" width="9" style="1" customWidth="1"/>
    <col min="15" max="15" width="1.625" style="1" customWidth="1"/>
    <col min="16" max="16" width="0.25" style="2" customWidth="1"/>
    <col min="17" max="17" width="9" style="1" hidden="1" customWidth="1"/>
    <col min="18" max="16384" width="9" style="1"/>
  </cols>
  <sheetData>
    <row r="1" spans="2:20" ht="24" customHeight="1">
      <c r="B1" s="300" t="s">
        <v>0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65"/>
      <c r="P1" s="65"/>
      <c r="Q1" s="65"/>
      <c r="R1" s="65"/>
      <c r="S1" s="65"/>
      <c r="T1" s="65"/>
    </row>
    <row r="2" spans="2:20" ht="23.1" customHeight="1">
      <c r="B2" s="158" t="s">
        <v>66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65"/>
      <c r="P2" s="65"/>
      <c r="Q2" s="65"/>
      <c r="R2" s="65"/>
      <c r="S2" s="65"/>
      <c r="T2" s="65"/>
    </row>
    <row r="3" spans="2:20" ht="4.5" customHeight="1"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</row>
    <row r="4" spans="2:20" ht="17.25" customHeight="1">
      <c r="B4" s="4"/>
      <c r="C4" s="4" t="s">
        <v>214</v>
      </c>
      <c r="D4" s="4" t="s">
        <v>3</v>
      </c>
      <c r="E4" s="4"/>
      <c r="J4" s="2"/>
      <c r="K4" s="2"/>
      <c r="L4" s="3"/>
      <c r="M4" s="3"/>
      <c r="N4" s="3"/>
      <c r="O4" s="3"/>
      <c r="P4" s="1"/>
    </row>
    <row r="5" spans="2:20" ht="8.65" customHeight="1">
      <c r="B5" s="4"/>
      <c r="C5" s="5"/>
      <c r="D5" s="5"/>
      <c r="E5" s="4"/>
      <c r="J5" s="2"/>
      <c r="K5" s="2"/>
      <c r="L5" s="3"/>
      <c r="M5" s="3"/>
      <c r="N5" s="3"/>
      <c r="O5" s="3"/>
      <c r="P5" s="1"/>
    </row>
    <row r="6" spans="2:20" ht="24" customHeight="1">
      <c r="B6" s="6" t="s">
        <v>195</v>
      </c>
      <c r="P6" s="1"/>
    </row>
    <row r="7" spans="2:20" ht="10.15" customHeight="1">
      <c r="C7" s="2"/>
      <c r="D7" s="2"/>
    </row>
    <row r="8" spans="2:20" ht="18.75" customHeight="1">
      <c r="B8" s="221" t="s">
        <v>6</v>
      </c>
      <c r="C8" s="242"/>
      <c r="D8" s="242"/>
      <c r="E8" s="222"/>
      <c r="F8" s="137">
        <f>'１．案件情報'!E9</f>
        <v>0</v>
      </c>
      <c r="G8" s="77"/>
      <c r="H8" s="78"/>
      <c r="P8" s="1"/>
    </row>
    <row r="9" spans="2:20" ht="18.75" customHeight="1">
      <c r="B9" s="221" t="s">
        <v>46</v>
      </c>
      <c r="C9" s="242"/>
      <c r="D9" s="242"/>
      <c r="E9" s="222"/>
      <c r="F9" s="123">
        <f>'１．案件情報'!H38</f>
        <v>0</v>
      </c>
      <c r="G9" s="77"/>
      <c r="H9" s="78"/>
      <c r="P9" s="1"/>
    </row>
    <row r="10" spans="2:20" ht="18.600000000000001" customHeight="1">
      <c r="B10" s="221" t="s">
        <v>215</v>
      </c>
      <c r="C10" s="242"/>
      <c r="D10" s="242"/>
      <c r="E10" s="222"/>
      <c r="F10" s="124">
        <f>SUM(J22:J66)</f>
        <v>0</v>
      </c>
      <c r="G10" s="125"/>
      <c r="H10" s="126"/>
      <c r="P10" s="1"/>
    </row>
    <row r="11" spans="2:20" ht="21.4" customHeight="1">
      <c r="C11" s="2"/>
      <c r="D11" s="2"/>
      <c r="F11" s="154" t="s">
        <v>234</v>
      </c>
      <c r="G11" s="155">
        <f>SUM(F10)</f>
        <v>0</v>
      </c>
      <c r="H11" s="156" t="s">
        <v>235</v>
      </c>
      <c r="I11" s="155">
        <f>G11-P11</f>
        <v>0</v>
      </c>
      <c r="P11" s="2">
        <f>ROUNDUP(Q11,0)</f>
        <v>0</v>
      </c>
      <c r="Q11" s="1">
        <f>F10/1.1</f>
        <v>0</v>
      </c>
    </row>
    <row r="12" spans="2:20" s="30" customFormat="1" ht="12" customHeight="1">
      <c r="C12" s="230" t="s">
        <v>98</v>
      </c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13"/>
    </row>
    <row r="13" spans="2:20" s="30" customFormat="1" ht="12" customHeight="1">
      <c r="C13" s="79" t="s">
        <v>99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13"/>
    </row>
    <row r="14" spans="2:20" s="30" customFormat="1" ht="12" customHeight="1">
      <c r="C14" s="103" t="s">
        <v>236</v>
      </c>
      <c r="D14" s="103"/>
      <c r="E14" s="103"/>
      <c r="F14" s="103"/>
      <c r="G14" s="103"/>
      <c r="H14" s="103"/>
      <c r="I14" s="103"/>
      <c r="J14" s="79"/>
      <c r="K14" s="79"/>
      <c r="L14" s="79"/>
      <c r="M14" s="79"/>
      <c r="N14" s="79"/>
      <c r="O14" s="79"/>
      <c r="P14" s="13"/>
    </row>
    <row r="15" spans="2:20" ht="13.5" customHeight="1">
      <c r="C15" s="28" t="s">
        <v>100</v>
      </c>
      <c r="D15" s="28"/>
      <c r="E15" s="28"/>
      <c r="F15" s="28"/>
      <c r="G15" s="28"/>
      <c r="H15" s="28"/>
      <c r="I15" s="28"/>
    </row>
    <row r="16" spans="2:20" s="30" customFormat="1" ht="10.15" customHeight="1">
      <c r="C16" s="25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3"/>
    </row>
    <row r="17" spans="3:16" ht="13.5" hidden="1" customHeight="1">
      <c r="C17" s="2"/>
    </row>
    <row r="18" spans="3:16" ht="22.15" hidden="1" customHeight="1">
      <c r="C18" s="80"/>
      <c r="L18" s="81"/>
      <c r="M18" s="81"/>
      <c r="N18" s="81"/>
      <c r="O18" s="82"/>
    </row>
    <row r="19" spans="3:16" ht="18.75" customHeight="1">
      <c r="C19" s="171" t="s">
        <v>101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7"/>
      <c r="O19" s="83"/>
      <c r="P19" s="1"/>
    </row>
    <row r="20" spans="3:16" ht="18.75" customHeight="1">
      <c r="C20" s="167" t="s">
        <v>102</v>
      </c>
      <c r="D20" s="167" t="s">
        <v>227</v>
      </c>
      <c r="E20" s="171" t="s">
        <v>103</v>
      </c>
      <c r="F20" s="301"/>
      <c r="G20" s="301"/>
      <c r="H20" s="301"/>
      <c r="I20" s="172"/>
      <c r="J20" s="11" t="s">
        <v>104</v>
      </c>
      <c r="K20" s="84"/>
      <c r="L20" s="84"/>
      <c r="M20" s="85"/>
      <c r="N20" s="177" t="s">
        <v>105</v>
      </c>
      <c r="O20" s="83"/>
      <c r="P20" s="1"/>
    </row>
    <row r="21" spans="3:16" ht="18.75" customHeight="1">
      <c r="C21" s="167"/>
      <c r="D21" s="167"/>
      <c r="E21" s="171" t="s">
        <v>106</v>
      </c>
      <c r="F21" s="301"/>
      <c r="G21" s="301"/>
      <c r="H21" s="172"/>
      <c r="I21" s="86" t="s">
        <v>110</v>
      </c>
      <c r="J21" s="87" t="s">
        <v>107</v>
      </c>
      <c r="K21" s="171" t="s">
        <v>108</v>
      </c>
      <c r="L21" s="301"/>
      <c r="M21" s="172"/>
      <c r="N21" s="179"/>
      <c r="O21" s="83"/>
      <c r="P21" s="1"/>
    </row>
    <row r="22" spans="3:16" ht="18.75" customHeight="1">
      <c r="C22" s="31"/>
      <c r="D22" s="32" t="str">
        <f>IF(C22="","",TEXT(C22,"aaa"))</f>
        <v/>
      </c>
      <c r="E22" s="302"/>
      <c r="F22" s="302"/>
      <c r="G22" s="302"/>
      <c r="H22" s="302"/>
      <c r="I22" s="88"/>
      <c r="J22" s="89"/>
      <c r="K22" s="231"/>
      <c r="L22" s="232"/>
      <c r="M22" s="233"/>
      <c r="N22" s="90"/>
      <c r="O22" s="83"/>
      <c r="P22" s="1"/>
    </row>
    <row r="23" spans="3:16" ht="18.75" customHeight="1">
      <c r="C23" s="31"/>
      <c r="D23" s="32" t="str">
        <f t="shared" ref="D23:D66" si="0">IF(C23="","",TEXT(C23,"aaa"))</f>
        <v/>
      </c>
      <c r="E23" s="302"/>
      <c r="F23" s="302"/>
      <c r="G23" s="302"/>
      <c r="H23" s="302"/>
      <c r="I23" s="88"/>
      <c r="J23" s="89"/>
      <c r="K23" s="231"/>
      <c r="L23" s="232"/>
      <c r="M23" s="233"/>
      <c r="N23" s="90"/>
      <c r="O23" s="83"/>
      <c r="P23" s="1"/>
    </row>
    <row r="24" spans="3:16" ht="18.75" customHeight="1">
      <c r="C24" s="31"/>
      <c r="D24" s="32" t="str">
        <f t="shared" si="0"/>
        <v/>
      </c>
      <c r="E24" s="302"/>
      <c r="F24" s="302"/>
      <c r="G24" s="302"/>
      <c r="H24" s="302"/>
      <c r="I24" s="88"/>
      <c r="J24" s="89"/>
      <c r="K24" s="231"/>
      <c r="L24" s="232"/>
      <c r="M24" s="233"/>
      <c r="N24" s="90"/>
      <c r="O24" s="83"/>
      <c r="P24" s="1"/>
    </row>
    <row r="25" spans="3:16" ht="18.75" customHeight="1">
      <c r="C25" s="31"/>
      <c r="D25" s="32" t="str">
        <f t="shared" si="0"/>
        <v/>
      </c>
      <c r="E25" s="302"/>
      <c r="F25" s="302"/>
      <c r="G25" s="302"/>
      <c r="H25" s="302"/>
      <c r="I25" s="88"/>
      <c r="J25" s="89"/>
      <c r="K25" s="231"/>
      <c r="L25" s="232"/>
      <c r="M25" s="233"/>
      <c r="N25" s="90"/>
      <c r="O25" s="83"/>
      <c r="P25" s="1"/>
    </row>
    <row r="26" spans="3:16" ht="18.75" customHeight="1">
      <c r="C26" s="31"/>
      <c r="D26" s="32" t="str">
        <f t="shared" si="0"/>
        <v/>
      </c>
      <c r="E26" s="302"/>
      <c r="F26" s="302"/>
      <c r="G26" s="302"/>
      <c r="H26" s="302"/>
      <c r="I26" s="88"/>
      <c r="J26" s="89"/>
      <c r="K26" s="231"/>
      <c r="L26" s="232"/>
      <c r="M26" s="233"/>
      <c r="N26" s="90"/>
      <c r="O26" s="83"/>
      <c r="P26" s="1"/>
    </row>
    <row r="27" spans="3:16" ht="18.75" customHeight="1">
      <c r="C27" s="31"/>
      <c r="D27" s="32" t="str">
        <f t="shared" si="0"/>
        <v/>
      </c>
      <c r="E27" s="302"/>
      <c r="F27" s="302"/>
      <c r="G27" s="302"/>
      <c r="H27" s="302"/>
      <c r="I27" s="88"/>
      <c r="J27" s="89"/>
      <c r="K27" s="231"/>
      <c r="L27" s="232"/>
      <c r="M27" s="233"/>
      <c r="N27" s="90"/>
      <c r="O27" s="83"/>
      <c r="P27" s="1"/>
    </row>
    <row r="28" spans="3:16" ht="18.75" customHeight="1">
      <c r="C28" s="31"/>
      <c r="D28" s="32" t="str">
        <f t="shared" si="0"/>
        <v/>
      </c>
      <c r="E28" s="302"/>
      <c r="F28" s="302"/>
      <c r="G28" s="302"/>
      <c r="H28" s="302"/>
      <c r="I28" s="88"/>
      <c r="J28" s="89"/>
      <c r="K28" s="231"/>
      <c r="L28" s="232"/>
      <c r="M28" s="233"/>
      <c r="N28" s="90"/>
      <c r="O28" s="83"/>
      <c r="P28" s="1"/>
    </row>
    <row r="29" spans="3:16" ht="18.75" customHeight="1">
      <c r="C29" s="31"/>
      <c r="D29" s="32" t="str">
        <f t="shared" si="0"/>
        <v/>
      </c>
      <c r="E29" s="302"/>
      <c r="F29" s="302"/>
      <c r="G29" s="302"/>
      <c r="H29" s="302"/>
      <c r="I29" s="88"/>
      <c r="J29" s="89"/>
      <c r="K29" s="231"/>
      <c r="L29" s="232"/>
      <c r="M29" s="233"/>
      <c r="N29" s="90"/>
      <c r="O29" s="83"/>
      <c r="P29" s="1"/>
    </row>
    <row r="30" spans="3:16" ht="18.75" customHeight="1">
      <c r="C30" s="31"/>
      <c r="D30" s="32" t="str">
        <f t="shared" si="0"/>
        <v/>
      </c>
      <c r="E30" s="302"/>
      <c r="F30" s="302"/>
      <c r="G30" s="302"/>
      <c r="H30" s="302"/>
      <c r="I30" s="88"/>
      <c r="J30" s="89"/>
      <c r="K30" s="231"/>
      <c r="L30" s="232"/>
      <c r="M30" s="233"/>
      <c r="N30" s="90"/>
      <c r="O30" s="83"/>
      <c r="P30" s="1"/>
    </row>
    <row r="31" spans="3:16" ht="18.75" customHeight="1">
      <c r="C31" s="31"/>
      <c r="D31" s="32" t="str">
        <f t="shared" si="0"/>
        <v/>
      </c>
      <c r="E31" s="302"/>
      <c r="F31" s="302"/>
      <c r="G31" s="302"/>
      <c r="H31" s="302"/>
      <c r="I31" s="88"/>
      <c r="J31" s="89"/>
      <c r="K31" s="231"/>
      <c r="L31" s="232"/>
      <c r="M31" s="233"/>
      <c r="N31" s="90"/>
      <c r="O31" s="83"/>
      <c r="P31" s="1"/>
    </row>
    <row r="32" spans="3:16" ht="18.75" customHeight="1">
      <c r="C32" s="31"/>
      <c r="D32" s="32" t="str">
        <f t="shared" si="0"/>
        <v/>
      </c>
      <c r="E32" s="302"/>
      <c r="F32" s="302"/>
      <c r="G32" s="302"/>
      <c r="H32" s="302"/>
      <c r="I32" s="88"/>
      <c r="J32" s="89"/>
      <c r="K32" s="231"/>
      <c r="L32" s="232"/>
      <c r="M32" s="233"/>
      <c r="N32" s="90"/>
      <c r="O32" s="83"/>
      <c r="P32" s="1"/>
    </row>
    <row r="33" spans="2:16" ht="18.75" customHeight="1">
      <c r="C33" s="31"/>
      <c r="D33" s="32" t="str">
        <f t="shared" si="0"/>
        <v/>
      </c>
      <c r="E33" s="302"/>
      <c r="F33" s="302"/>
      <c r="G33" s="302"/>
      <c r="H33" s="302"/>
      <c r="I33" s="88"/>
      <c r="J33" s="89"/>
      <c r="K33" s="231"/>
      <c r="L33" s="232"/>
      <c r="M33" s="233"/>
      <c r="N33" s="90"/>
      <c r="O33" s="83"/>
      <c r="P33" s="1"/>
    </row>
    <row r="34" spans="2:16" ht="18.75" customHeight="1">
      <c r="C34" s="31"/>
      <c r="D34" s="32" t="str">
        <f t="shared" si="0"/>
        <v/>
      </c>
      <c r="E34" s="302"/>
      <c r="F34" s="302"/>
      <c r="G34" s="302"/>
      <c r="H34" s="302"/>
      <c r="I34" s="88"/>
      <c r="J34" s="89"/>
      <c r="K34" s="231"/>
      <c r="L34" s="232"/>
      <c r="M34" s="233"/>
      <c r="N34" s="90"/>
      <c r="O34" s="83"/>
      <c r="P34" s="1"/>
    </row>
    <row r="35" spans="2:16" ht="18.75" customHeight="1">
      <c r="C35" s="31"/>
      <c r="D35" s="32" t="str">
        <f t="shared" si="0"/>
        <v/>
      </c>
      <c r="E35" s="302"/>
      <c r="F35" s="302"/>
      <c r="G35" s="302"/>
      <c r="H35" s="302"/>
      <c r="I35" s="88"/>
      <c r="J35" s="89"/>
      <c r="K35" s="231"/>
      <c r="L35" s="232"/>
      <c r="M35" s="233"/>
      <c r="N35" s="90"/>
      <c r="O35" s="83"/>
      <c r="P35" s="1"/>
    </row>
    <row r="36" spans="2:16" ht="18.75" customHeight="1">
      <c r="C36" s="31"/>
      <c r="D36" s="32" t="str">
        <f t="shared" si="0"/>
        <v/>
      </c>
      <c r="E36" s="302"/>
      <c r="F36" s="302"/>
      <c r="G36" s="302"/>
      <c r="H36" s="302"/>
      <c r="I36" s="88"/>
      <c r="J36" s="89"/>
      <c r="K36" s="231"/>
      <c r="L36" s="232"/>
      <c r="M36" s="233"/>
      <c r="N36" s="90"/>
      <c r="O36" s="83"/>
      <c r="P36" s="1"/>
    </row>
    <row r="37" spans="2:16" ht="18.75" customHeight="1">
      <c r="C37" s="31"/>
      <c r="D37" s="32" t="str">
        <f t="shared" si="0"/>
        <v/>
      </c>
      <c r="E37" s="302"/>
      <c r="F37" s="302"/>
      <c r="G37" s="302"/>
      <c r="H37" s="302"/>
      <c r="I37" s="88"/>
      <c r="J37" s="89"/>
      <c r="K37" s="231"/>
      <c r="L37" s="232"/>
      <c r="M37" s="233"/>
      <c r="N37" s="90"/>
      <c r="O37" s="83"/>
      <c r="P37" s="1"/>
    </row>
    <row r="38" spans="2:16" ht="18.75" customHeight="1">
      <c r="C38" s="31"/>
      <c r="D38" s="32" t="str">
        <f t="shared" si="0"/>
        <v/>
      </c>
      <c r="E38" s="302"/>
      <c r="F38" s="302"/>
      <c r="G38" s="302"/>
      <c r="H38" s="302"/>
      <c r="I38" s="88"/>
      <c r="J38" s="89"/>
      <c r="K38" s="231"/>
      <c r="L38" s="232"/>
      <c r="M38" s="233"/>
      <c r="N38" s="90"/>
      <c r="O38" s="83"/>
      <c r="P38" s="1"/>
    </row>
    <row r="39" spans="2:16" ht="18.75" customHeight="1">
      <c r="C39" s="31"/>
      <c r="D39" s="32" t="str">
        <f t="shared" si="0"/>
        <v/>
      </c>
      <c r="E39" s="302"/>
      <c r="F39" s="302"/>
      <c r="G39" s="302"/>
      <c r="H39" s="302"/>
      <c r="I39" s="88"/>
      <c r="J39" s="89"/>
      <c r="K39" s="231"/>
      <c r="L39" s="232"/>
      <c r="M39" s="233"/>
      <c r="N39" s="90"/>
      <c r="O39" s="83"/>
      <c r="P39" s="1"/>
    </row>
    <row r="40" spans="2:16" ht="18.75" customHeight="1">
      <c r="C40" s="31"/>
      <c r="D40" s="32" t="str">
        <f t="shared" si="0"/>
        <v/>
      </c>
      <c r="E40" s="302"/>
      <c r="F40" s="302"/>
      <c r="G40" s="302"/>
      <c r="H40" s="302"/>
      <c r="I40" s="88"/>
      <c r="J40" s="89"/>
      <c r="K40" s="231"/>
      <c r="L40" s="232"/>
      <c r="M40" s="233"/>
      <c r="N40" s="90"/>
      <c r="O40" s="83"/>
      <c r="P40" s="1"/>
    </row>
    <row r="41" spans="2:16" ht="18.75" customHeight="1" thickBot="1">
      <c r="B41" s="35"/>
      <c r="C41" s="31"/>
      <c r="D41" s="32" t="str">
        <f t="shared" si="0"/>
        <v/>
      </c>
      <c r="E41" s="302"/>
      <c r="F41" s="302"/>
      <c r="G41" s="302"/>
      <c r="H41" s="302"/>
      <c r="I41" s="88"/>
      <c r="J41" s="89"/>
      <c r="K41" s="231"/>
      <c r="L41" s="232"/>
      <c r="M41" s="233"/>
      <c r="N41" s="90"/>
      <c r="O41" s="83"/>
      <c r="P41" s="1"/>
    </row>
    <row r="42" spans="2:16" ht="18.75" customHeight="1" thickTop="1">
      <c r="B42" s="36"/>
      <c r="C42" s="31"/>
      <c r="D42" s="32" t="str">
        <f t="shared" si="0"/>
        <v/>
      </c>
      <c r="E42" s="302"/>
      <c r="F42" s="302"/>
      <c r="G42" s="302"/>
      <c r="H42" s="302"/>
      <c r="I42" s="88"/>
      <c r="J42" s="89"/>
      <c r="K42" s="231"/>
      <c r="L42" s="232"/>
      <c r="M42" s="233"/>
      <c r="N42" s="90"/>
      <c r="O42" s="83"/>
      <c r="P42" s="1"/>
    </row>
    <row r="43" spans="2:16" ht="18.75" customHeight="1">
      <c r="C43" s="31"/>
      <c r="D43" s="32" t="str">
        <f t="shared" si="0"/>
        <v/>
      </c>
      <c r="E43" s="302"/>
      <c r="F43" s="302"/>
      <c r="G43" s="302"/>
      <c r="H43" s="302"/>
      <c r="I43" s="88"/>
      <c r="J43" s="89"/>
      <c r="K43" s="231"/>
      <c r="L43" s="232"/>
      <c r="M43" s="233"/>
      <c r="N43" s="90"/>
      <c r="O43" s="83"/>
      <c r="P43" s="1"/>
    </row>
    <row r="44" spans="2:16" ht="18.75" customHeight="1">
      <c r="C44" s="31"/>
      <c r="D44" s="32" t="str">
        <f t="shared" si="0"/>
        <v/>
      </c>
      <c r="E44" s="302"/>
      <c r="F44" s="302"/>
      <c r="G44" s="302"/>
      <c r="H44" s="302"/>
      <c r="I44" s="88"/>
      <c r="J44" s="89"/>
      <c r="K44" s="231"/>
      <c r="L44" s="232"/>
      <c r="M44" s="233"/>
      <c r="N44" s="90"/>
      <c r="O44" s="83"/>
      <c r="P44" s="1"/>
    </row>
    <row r="45" spans="2:16" ht="18.75" customHeight="1">
      <c r="C45" s="31"/>
      <c r="D45" s="32" t="str">
        <f t="shared" si="0"/>
        <v/>
      </c>
      <c r="E45" s="302"/>
      <c r="F45" s="302"/>
      <c r="G45" s="302"/>
      <c r="H45" s="302"/>
      <c r="I45" s="88"/>
      <c r="J45" s="89"/>
      <c r="K45" s="231"/>
      <c r="L45" s="232"/>
      <c r="M45" s="233"/>
      <c r="N45" s="90"/>
      <c r="O45" s="83"/>
      <c r="P45" s="1"/>
    </row>
    <row r="46" spans="2:16" ht="18.75" customHeight="1">
      <c r="C46" s="31"/>
      <c r="D46" s="32" t="str">
        <f t="shared" si="0"/>
        <v/>
      </c>
      <c r="E46" s="302"/>
      <c r="F46" s="302"/>
      <c r="G46" s="302"/>
      <c r="H46" s="302"/>
      <c r="I46" s="88"/>
      <c r="J46" s="89"/>
      <c r="K46" s="231"/>
      <c r="L46" s="232"/>
      <c r="M46" s="233"/>
      <c r="N46" s="90"/>
      <c r="O46" s="83"/>
      <c r="P46" s="1"/>
    </row>
    <row r="47" spans="2:16" ht="18.75" customHeight="1">
      <c r="C47" s="31"/>
      <c r="D47" s="32" t="str">
        <f t="shared" si="0"/>
        <v/>
      </c>
      <c r="E47" s="302"/>
      <c r="F47" s="302"/>
      <c r="G47" s="302"/>
      <c r="H47" s="302"/>
      <c r="I47" s="88"/>
      <c r="J47" s="89"/>
      <c r="K47" s="231"/>
      <c r="L47" s="232"/>
      <c r="M47" s="233"/>
      <c r="N47" s="90"/>
      <c r="O47" s="83"/>
      <c r="P47" s="1"/>
    </row>
    <row r="48" spans="2:16" ht="18.75" customHeight="1">
      <c r="C48" s="31"/>
      <c r="D48" s="32" t="str">
        <f t="shared" si="0"/>
        <v/>
      </c>
      <c r="E48" s="302"/>
      <c r="F48" s="302"/>
      <c r="G48" s="302"/>
      <c r="H48" s="302"/>
      <c r="I48" s="88"/>
      <c r="J48" s="89"/>
      <c r="K48" s="231"/>
      <c r="L48" s="232"/>
      <c r="M48" s="233"/>
      <c r="N48" s="90"/>
      <c r="O48" s="83"/>
      <c r="P48" s="1"/>
    </row>
    <row r="49" spans="3:16" ht="18.75" customHeight="1">
      <c r="C49" s="31"/>
      <c r="D49" s="32" t="str">
        <f t="shared" si="0"/>
        <v/>
      </c>
      <c r="E49" s="302"/>
      <c r="F49" s="302"/>
      <c r="G49" s="302"/>
      <c r="H49" s="302"/>
      <c r="I49" s="88"/>
      <c r="J49" s="89"/>
      <c r="K49" s="231"/>
      <c r="L49" s="232"/>
      <c r="M49" s="233"/>
      <c r="N49" s="90"/>
      <c r="O49" s="83"/>
      <c r="P49" s="1"/>
    </row>
    <row r="50" spans="3:16" ht="18.75" customHeight="1">
      <c r="C50" s="31"/>
      <c r="D50" s="32" t="str">
        <f t="shared" si="0"/>
        <v/>
      </c>
      <c r="E50" s="302"/>
      <c r="F50" s="302"/>
      <c r="G50" s="302"/>
      <c r="H50" s="302"/>
      <c r="I50" s="88"/>
      <c r="J50" s="89"/>
      <c r="K50" s="231"/>
      <c r="L50" s="232"/>
      <c r="M50" s="233"/>
      <c r="N50" s="90"/>
      <c r="O50" s="83"/>
      <c r="P50" s="1"/>
    </row>
    <row r="51" spans="3:16" ht="18.75" customHeight="1">
      <c r="C51" s="31"/>
      <c r="D51" s="32" t="str">
        <f t="shared" si="0"/>
        <v/>
      </c>
      <c r="E51" s="302"/>
      <c r="F51" s="302"/>
      <c r="G51" s="302"/>
      <c r="H51" s="302"/>
      <c r="I51" s="88"/>
      <c r="J51" s="89"/>
      <c r="K51" s="231"/>
      <c r="L51" s="232"/>
      <c r="M51" s="233"/>
      <c r="N51" s="90"/>
      <c r="O51" s="83"/>
      <c r="P51" s="1"/>
    </row>
    <row r="52" spans="3:16" ht="18.75" customHeight="1">
      <c r="C52" s="31"/>
      <c r="D52" s="32" t="str">
        <f t="shared" si="0"/>
        <v/>
      </c>
      <c r="E52" s="302"/>
      <c r="F52" s="302"/>
      <c r="G52" s="302"/>
      <c r="H52" s="302"/>
      <c r="I52" s="88"/>
      <c r="J52" s="89"/>
      <c r="K52" s="231"/>
      <c r="L52" s="232"/>
      <c r="M52" s="233"/>
      <c r="N52" s="90"/>
      <c r="O52" s="83"/>
      <c r="P52" s="1"/>
    </row>
    <row r="53" spans="3:16" ht="18.75" customHeight="1">
      <c r="C53" s="31"/>
      <c r="D53" s="32" t="str">
        <f t="shared" si="0"/>
        <v/>
      </c>
      <c r="E53" s="302"/>
      <c r="F53" s="302"/>
      <c r="G53" s="302"/>
      <c r="H53" s="302"/>
      <c r="I53" s="88"/>
      <c r="J53" s="89"/>
      <c r="K53" s="231"/>
      <c r="L53" s="232"/>
      <c r="M53" s="233"/>
      <c r="N53" s="90"/>
      <c r="O53" s="83"/>
      <c r="P53" s="1"/>
    </row>
    <row r="54" spans="3:16" ht="18.75" customHeight="1">
      <c r="C54" s="31"/>
      <c r="D54" s="32" t="str">
        <f t="shared" si="0"/>
        <v/>
      </c>
      <c r="E54" s="302"/>
      <c r="F54" s="302"/>
      <c r="G54" s="302"/>
      <c r="H54" s="302"/>
      <c r="I54" s="88"/>
      <c r="J54" s="89"/>
      <c r="K54" s="231"/>
      <c r="L54" s="232"/>
      <c r="M54" s="233"/>
      <c r="N54" s="90"/>
      <c r="O54" s="83"/>
      <c r="P54" s="1"/>
    </row>
    <row r="55" spans="3:16" ht="18.75" customHeight="1">
      <c r="C55" s="31"/>
      <c r="D55" s="32" t="str">
        <f t="shared" si="0"/>
        <v/>
      </c>
      <c r="E55" s="302"/>
      <c r="F55" s="302"/>
      <c r="G55" s="302"/>
      <c r="H55" s="302"/>
      <c r="I55" s="88"/>
      <c r="J55" s="89"/>
      <c r="K55" s="231"/>
      <c r="L55" s="232"/>
      <c r="M55" s="233"/>
      <c r="N55" s="90"/>
      <c r="O55" s="83"/>
      <c r="P55" s="1"/>
    </row>
    <row r="56" spans="3:16" ht="18.75" customHeight="1">
      <c r="C56" s="31"/>
      <c r="D56" s="32" t="str">
        <f t="shared" si="0"/>
        <v/>
      </c>
      <c r="E56" s="302"/>
      <c r="F56" s="302"/>
      <c r="G56" s="302"/>
      <c r="H56" s="302"/>
      <c r="I56" s="88"/>
      <c r="J56" s="89"/>
      <c r="K56" s="231"/>
      <c r="L56" s="232"/>
      <c r="M56" s="233"/>
      <c r="N56" s="90"/>
      <c r="O56" s="83"/>
      <c r="P56" s="1"/>
    </row>
    <row r="57" spans="3:16" ht="18.75" customHeight="1">
      <c r="C57" s="31"/>
      <c r="D57" s="32" t="str">
        <f t="shared" si="0"/>
        <v/>
      </c>
      <c r="E57" s="302"/>
      <c r="F57" s="302"/>
      <c r="G57" s="302"/>
      <c r="H57" s="302"/>
      <c r="I57" s="88"/>
      <c r="J57" s="89"/>
      <c r="K57" s="231"/>
      <c r="L57" s="232"/>
      <c r="M57" s="233"/>
      <c r="N57" s="90"/>
      <c r="O57" s="83"/>
      <c r="P57" s="1"/>
    </row>
    <row r="58" spans="3:16" ht="18.75" customHeight="1">
      <c r="C58" s="31"/>
      <c r="D58" s="32" t="str">
        <f t="shared" si="0"/>
        <v/>
      </c>
      <c r="E58" s="302"/>
      <c r="F58" s="302"/>
      <c r="G58" s="302"/>
      <c r="H58" s="302"/>
      <c r="I58" s="88"/>
      <c r="J58" s="89"/>
      <c r="K58" s="231"/>
      <c r="L58" s="232"/>
      <c r="M58" s="233"/>
      <c r="N58" s="90"/>
      <c r="O58" s="83"/>
      <c r="P58" s="1"/>
    </row>
    <row r="59" spans="3:16" ht="18.75" customHeight="1">
      <c r="C59" s="31"/>
      <c r="D59" s="32" t="str">
        <f t="shared" si="0"/>
        <v/>
      </c>
      <c r="E59" s="302"/>
      <c r="F59" s="302"/>
      <c r="G59" s="302"/>
      <c r="H59" s="302"/>
      <c r="I59" s="88"/>
      <c r="J59" s="89"/>
      <c r="K59" s="231"/>
      <c r="L59" s="232"/>
      <c r="M59" s="233"/>
      <c r="N59" s="90"/>
      <c r="O59" s="2"/>
      <c r="P59" s="1"/>
    </row>
    <row r="60" spans="3:16" ht="18.75" customHeight="1">
      <c r="C60" s="31"/>
      <c r="D60" s="32" t="str">
        <f t="shared" si="0"/>
        <v/>
      </c>
      <c r="E60" s="302"/>
      <c r="F60" s="302"/>
      <c r="G60" s="302"/>
      <c r="H60" s="302"/>
      <c r="I60" s="88"/>
      <c r="J60" s="89"/>
      <c r="K60" s="231"/>
      <c r="L60" s="232"/>
      <c r="M60" s="233"/>
      <c r="N60" s="90"/>
      <c r="O60" s="2"/>
      <c r="P60" s="1"/>
    </row>
    <row r="61" spans="3:16" ht="18.75" customHeight="1">
      <c r="C61" s="31"/>
      <c r="D61" s="32" t="str">
        <f t="shared" si="0"/>
        <v/>
      </c>
      <c r="E61" s="302"/>
      <c r="F61" s="302"/>
      <c r="G61" s="302"/>
      <c r="H61" s="302"/>
      <c r="I61" s="88"/>
      <c r="J61" s="89"/>
      <c r="K61" s="231"/>
      <c r="L61" s="232"/>
      <c r="M61" s="233"/>
      <c r="N61" s="90"/>
      <c r="O61" s="2"/>
      <c r="P61" s="1"/>
    </row>
    <row r="62" spans="3:16" ht="18.75" customHeight="1">
      <c r="C62" s="31"/>
      <c r="D62" s="32" t="str">
        <f t="shared" si="0"/>
        <v/>
      </c>
      <c r="E62" s="302"/>
      <c r="F62" s="302"/>
      <c r="G62" s="302"/>
      <c r="H62" s="302"/>
      <c r="I62" s="88"/>
      <c r="J62" s="89"/>
      <c r="K62" s="231"/>
      <c r="L62" s="232"/>
      <c r="M62" s="233"/>
      <c r="N62" s="90"/>
      <c r="O62" s="2"/>
      <c r="P62" s="1"/>
    </row>
    <row r="63" spans="3:16" ht="18.75" customHeight="1">
      <c r="C63" s="31"/>
      <c r="D63" s="32" t="str">
        <f t="shared" si="0"/>
        <v/>
      </c>
      <c r="E63" s="302"/>
      <c r="F63" s="302"/>
      <c r="G63" s="302"/>
      <c r="H63" s="302"/>
      <c r="I63" s="88"/>
      <c r="J63" s="89"/>
      <c r="K63" s="231"/>
      <c r="L63" s="232"/>
      <c r="M63" s="233"/>
      <c r="N63" s="90"/>
      <c r="O63" s="2"/>
      <c r="P63" s="1"/>
    </row>
    <row r="64" spans="3:16" ht="18.75" customHeight="1">
      <c r="C64" s="31"/>
      <c r="D64" s="32" t="str">
        <f t="shared" si="0"/>
        <v/>
      </c>
      <c r="E64" s="302"/>
      <c r="F64" s="302"/>
      <c r="G64" s="302"/>
      <c r="H64" s="302"/>
      <c r="I64" s="88"/>
      <c r="J64" s="89"/>
      <c r="K64" s="231"/>
      <c r="L64" s="232"/>
      <c r="M64" s="233"/>
      <c r="N64" s="90"/>
      <c r="O64" s="2"/>
      <c r="P64" s="1"/>
    </row>
    <row r="65" spans="3:16" ht="18.75" customHeight="1">
      <c r="C65" s="31"/>
      <c r="D65" s="32" t="str">
        <f t="shared" si="0"/>
        <v/>
      </c>
      <c r="E65" s="302"/>
      <c r="F65" s="302"/>
      <c r="G65" s="302"/>
      <c r="H65" s="302"/>
      <c r="I65" s="88"/>
      <c r="J65" s="89"/>
      <c r="K65" s="231"/>
      <c r="L65" s="232"/>
      <c r="M65" s="233"/>
      <c r="N65" s="90"/>
      <c r="O65" s="2"/>
      <c r="P65" s="1"/>
    </row>
    <row r="66" spans="3:16" ht="18.75" customHeight="1">
      <c r="C66" s="31"/>
      <c r="D66" s="32" t="str">
        <f t="shared" si="0"/>
        <v/>
      </c>
      <c r="E66" s="302"/>
      <c r="F66" s="302"/>
      <c r="G66" s="302"/>
      <c r="H66" s="302"/>
      <c r="I66" s="88"/>
      <c r="J66" s="89"/>
      <c r="K66" s="231"/>
      <c r="L66" s="232"/>
      <c r="M66" s="233"/>
      <c r="N66" s="90"/>
      <c r="O66" s="2"/>
      <c r="P66" s="1"/>
    </row>
    <row r="67" spans="3:16" ht="10.15" customHeight="1"/>
    <row r="68" spans="3:16" ht="18.75" customHeight="1">
      <c r="C68" s="240"/>
      <c r="D68" s="240"/>
      <c r="E68" s="241"/>
      <c r="F68" s="241"/>
      <c r="G68" s="241"/>
      <c r="H68" s="241"/>
    </row>
    <row r="69" spans="3:16" ht="18.75" customHeight="1">
      <c r="C69" s="240"/>
      <c r="D69" s="240"/>
      <c r="E69" s="241"/>
      <c r="F69" s="241"/>
      <c r="G69" s="241"/>
      <c r="H69" s="241"/>
    </row>
    <row r="70" spans="3:16" ht="18.75" customHeight="1">
      <c r="C70" s="240"/>
      <c r="D70" s="240"/>
      <c r="E70" s="241"/>
      <c r="F70" s="241"/>
      <c r="G70" s="241"/>
      <c r="H70" s="241"/>
    </row>
  </sheetData>
  <autoFilter ref="C19:N66" xr:uid="{35987944-CC8B-4F0B-A7CE-4E40C6B6F366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10">
    <mergeCell ref="E61:H61"/>
    <mergeCell ref="K61:M61"/>
    <mergeCell ref="E62:H62"/>
    <mergeCell ref="K62:M62"/>
    <mergeCell ref="E63:H63"/>
    <mergeCell ref="K63:M63"/>
    <mergeCell ref="E58:H58"/>
    <mergeCell ref="K58:M58"/>
    <mergeCell ref="E59:H59"/>
    <mergeCell ref="K59:M59"/>
    <mergeCell ref="E60:H60"/>
    <mergeCell ref="K60:M60"/>
    <mergeCell ref="C69:D69"/>
    <mergeCell ref="E69:H69"/>
    <mergeCell ref="C70:D70"/>
    <mergeCell ref="E70:H70"/>
    <mergeCell ref="C68:D68"/>
    <mergeCell ref="E68:H68"/>
    <mergeCell ref="E64:H64"/>
    <mergeCell ref="K64:M64"/>
    <mergeCell ref="E65:H65"/>
    <mergeCell ref="K65:M65"/>
    <mergeCell ref="E66:H66"/>
    <mergeCell ref="K66:M66"/>
    <mergeCell ref="E55:H55"/>
    <mergeCell ref="K55:M55"/>
    <mergeCell ref="E56:H56"/>
    <mergeCell ref="K56:M56"/>
    <mergeCell ref="E57:H57"/>
    <mergeCell ref="K57:M57"/>
    <mergeCell ref="E52:H52"/>
    <mergeCell ref="K52:M52"/>
    <mergeCell ref="E53:H53"/>
    <mergeCell ref="K53:M53"/>
    <mergeCell ref="E54:H54"/>
    <mergeCell ref="K54:M54"/>
    <mergeCell ref="E49:H49"/>
    <mergeCell ref="K49:M49"/>
    <mergeCell ref="E50:H50"/>
    <mergeCell ref="K50:M50"/>
    <mergeCell ref="E51:H51"/>
    <mergeCell ref="K51:M51"/>
    <mergeCell ref="E46:H46"/>
    <mergeCell ref="K46:M46"/>
    <mergeCell ref="E47:H47"/>
    <mergeCell ref="K47:M47"/>
    <mergeCell ref="E48:H48"/>
    <mergeCell ref="K48:M48"/>
    <mergeCell ref="E43:H43"/>
    <mergeCell ref="K43:M43"/>
    <mergeCell ref="E44:H44"/>
    <mergeCell ref="K44:M44"/>
    <mergeCell ref="E45:H45"/>
    <mergeCell ref="K45:M45"/>
    <mergeCell ref="E40:H40"/>
    <mergeCell ref="K40:M40"/>
    <mergeCell ref="E41:H41"/>
    <mergeCell ref="K41:M41"/>
    <mergeCell ref="E42:H42"/>
    <mergeCell ref="K42:M42"/>
    <mergeCell ref="E37:H37"/>
    <mergeCell ref="K37:M37"/>
    <mergeCell ref="E38:H38"/>
    <mergeCell ref="K38:M38"/>
    <mergeCell ref="E39:H39"/>
    <mergeCell ref="K39:M39"/>
    <mergeCell ref="E34:H34"/>
    <mergeCell ref="K34:M34"/>
    <mergeCell ref="E35:H35"/>
    <mergeCell ref="K35:M35"/>
    <mergeCell ref="E36:H36"/>
    <mergeCell ref="K36:M36"/>
    <mergeCell ref="E31:H31"/>
    <mergeCell ref="K31:M31"/>
    <mergeCell ref="E32:H32"/>
    <mergeCell ref="K32:M32"/>
    <mergeCell ref="E33:H33"/>
    <mergeCell ref="K33:M33"/>
    <mergeCell ref="E20:I20"/>
    <mergeCell ref="N20:N21"/>
    <mergeCell ref="E21:H21"/>
    <mergeCell ref="E28:H28"/>
    <mergeCell ref="K28:M28"/>
    <mergeCell ref="E29:H29"/>
    <mergeCell ref="K29:M29"/>
    <mergeCell ref="E30:H30"/>
    <mergeCell ref="K30:M30"/>
    <mergeCell ref="E26:H26"/>
    <mergeCell ref="K26:M26"/>
    <mergeCell ref="E27:H27"/>
    <mergeCell ref="K27:M27"/>
    <mergeCell ref="E25:H25"/>
    <mergeCell ref="K25:M25"/>
    <mergeCell ref="E24:H24"/>
    <mergeCell ref="K24:M24"/>
    <mergeCell ref="B1:N1"/>
    <mergeCell ref="B2:N2"/>
    <mergeCell ref="C3:O3"/>
    <mergeCell ref="B8:E8"/>
    <mergeCell ref="B9:E9"/>
    <mergeCell ref="K21:M21"/>
    <mergeCell ref="E22:H22"/>
    <mergeCell ref="K22:M22"/>
    <mergeCell ref="E23:H23"/>
    <mergeCell ref="K23:M23"/>
    <mergeCell ref="C12:O12"/>
    <mergeCell ref="C19:N19"/>
    <mergeCell ref="C20:C21"/>
    <mergeCell ref="D20:D21"/>
    <mergeCell ref="B10:E10"/>
  </mergeCells>
  <phoneticPr fontId="4"/>
  <dataValidations count="3">
    <dataValidation imeMode="off" allowBlank="1" showInputMessage="1" showErrorMessage="1" sqref="N22:N66" xr:uid="{EA958BF6-AAFB-40B6-A102-5EC69759F33A}"/>
    <dataValidation imeMode="disabled" allowBlank="1" showInputMessage="1" showErrorMessage="1" sqref="J22:J66" xr:uid="{1B73DE2D-30D2-4761-811A-632ABDED940C}"/>
    <dataValidation imeMode="hiragana" allowBlank="1" showInputMessage="1" showErrorMessage="1" sqref="K22:M66 I22:I66" xr:uid="{656F1320-7E58-4131-A642-B93FC75468FB}"/>
  </dataValidations>
  <pageMargins left="0.25" right="0.25" top="0.75" bottom="0.75" header="0.3" footer="0.3"/>
  <pageSetup paperSize="9" scale="74" fitToHeight="0" orientation="landscape" r:id="rId1"/>
  <rowBreaks count="1" manualBreakCount="1">
    <brk id="36" max="1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16ED44-78E3-4277-B69C-16410318DF32}">
          <x14:formula1>
            <xm:f>プルダウンリスト!$D$2:$D$10</xm:f>
          </x14:formula1>
          <xm:sqref>E22:H66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4D4B-C9D3-4F31-8A17-B7F69D65683F}">
  <sheetPr codeName="Sheet3">
    <tabColor rgb="FFFFFF00"/>
    <pageSetUpPr fitToPage="1"/>
  </sheetPr>
  <dimension ref="A1:N150"/>
  <sheetViews>
    <sheetView showGridLines="0" workbookViewId="0">
      <selection activeCell="O14" sqref="O14"/>
    </sheetView>
  </sheetViews>
  <sheetFormatPr defaultColWidth="9" defaultRowHeight="18.75" customHeight="1"/>
  <cols>
    <col min="1" max="1" width="48.125" style="1" bestFit="1" customWidth="1"/>
    <col min="2" max="2" width="17.125" style="1" bestFit="1" customWidth="1"/>
    <col min="3" max="3" width="9.5" style="1" bestFit="1" customWidth="1"/>
    <col min="4" max="4" width="32.625" style="1" bestFit="1" customWidth="1"/>
    <col min="5" max="5" width="9" style="1"/>
    <col min="6" max="6" width="19.125" style="1" hidden="1" customWidth="1"/>
    <col min="7" max="7" width="2.5" style="91" hidden="1" customWidth="1"/>
    <col min="8" max="8" width="2.5" style="1" hidden="1" customWidth="1"/>
    <col min="9" max="9" width="2.5" style="99" hidden="1" customWidth="1"/>
    <col min="10" max="10" width="2.5" style="1" hidden="1" customWidth="1"/>
    <col min="11" max="12" width="9" style="1" hidden="1" customWidth="1"/>
    <col min="13" max="13" width="13.75" style="1" hidden="1" customWidth="1"/>
    <col min="14" max="14" width="9" style="1" hidden="1" customWidth="1"/>
    <col min="15" max="16384" width="9" style="1"/>
  </cols>
  <sheetData>
    <row r="1" spans="1:10" s="38" customFormat="1" ht="18.75" customHeight="1">
      <c r="A1" s="92" t="s">
        <v>111</v>
      </c>
      <c r="B1" s="92" t="s">
        <v>53</v>
      </c>
      <c r="C1" s="92" t="s">
        <v>112</v>
      </c>
      <c r="D1" s="92" t="s">
        <v>106</v>
      </c>
      <c r="F1" s="93" t="s">
        <v>113</v>
      </c>
      <c r="G1" s="94" t="e">
        <f>IF(H1=0,"",LEFT(H1,I1-1))</f>
        <v>#VALUE!</v>
      </c>
      <c r="H1" s="94">
        <v>12345</v>
      </c>
      <c r="I1" s="95" t="e">
        <f>IF(H1=0,"",FIND("-",H1))</f>
        <v>#VALUE!</v>
      </c>
      <c r="J1" s="96" t="e">
        <f>SUM(G2:G150)</f>
        <v>#VALUE!</v>
      </c>
    </row>
    <row r="2" spans="1:10" ht="18.75" customHeight="1">
      <c r="A2" s="108" t="s">
        <v>61</v>
      </c>
      <c r="B2" s="97" t="s">
        <v>114</v>
      </c>
      <c r="C2" s="109" t="s">
        <v>60</v>
      </c>
      <c r="D2" s="110" t="s">
        <v>237</v>
      </c>
      <c r="F2" s="98" t="s">
        <v>115</v>
      </c>
      <c r="G2" s="94" t="e">
        <f>IF(F2="",0,IF(F2=G$1,1,0))</f>
        <v>#VALUE!</v>
      </c>
    </row>
    <row r="3" spans="1:10" ht="18.75" customHeight="1">
      <c r="A3" s="108" t="s">
        <v>58</v>
      </c>
      <c r="B3" s="97" t="s">
        <v>116</v>
      </c>
      <c r="C3" s="109" t="s">
        <v>63</v>
      </c>
      <c r="D3" s="110" t="s">
        <v>109</v>
      </c>
      <c r="F3" s="98" t="s">
        <v>117</v>
      </c>
      <c r="G3" s="94" t="e">
        <f t="shared" ref="G3:G66" si="0">IF(F3="",0,IF(F3=G$1,1,0))</f>
        <v>#VALUE!</v>
      </c>
    </row>
    <row r="4" spans="1:10" ht="18.75" customHeight="1">
      <c r="A4" s="108" t="s">
        <v>118</v>
      </c>
      <c r="B4" s="97" t="s">
        <v>62</v>
      </c>
      <c r="D4" s="110" t="s">
        <v>119</v>
      </c>
      <c r="F4" s="98" t="s">
        <v>120</v>
      </c>
      <c r="G4" s="94" t="e">
        <f t="shared" si="0"/>
        <v>#VALUE!</v>
      </c>
    </row>
    <row r="5" spans="1:10" ht="18.75" customHeight="1">
      <c r="A5" s="111" t="s">
        <v>64</v>
      </c>
      <c r="B5" s="97" t="s">
        <v>121</v>
      </c>
      <c r="D5" s="110" t="s">
        <v>189</v>
      </c>
      <c r="F5" s="98" t="s">
        <v>122</v>
      </c>
      <c r="G5" s="94" t="e">
        <f t="shared" si="0"/>
        <v>#VALUE!</v>
      </c>
    </row>
    <row r="6" spans="1:10" ht="18.75" customHeight="1">
      <c r="A6" s="112"/>
      <c r="B6" s="97" t="s">
        <v>65</v>
      </c>
      <c r="D6" s="110" t="s">
        <v>190</v>
      </c>
      <c r="F6" s="98" t="s">
        <v>123</v>
      </c>
      <c r="G6" s="94" t="e">
        <f t="shared" si="0"/>
        <v>#VALUE!</v>
      </c>
    </row>
    <row r="7" spans="1:10" ht="18.75" customHeight="1">
      <c r="B7" s="97" t="s">
        <v>59</v>
      </c>
      <c r="D7" s="110" t="s">
        <v>191</v>
      </c>
      <c r="F7" s="98" t="s">
        <v>124</v>
      </c>
      <c r="G7" s="94" t="e">
        <f t="shared" si="0"/>
        <v>#VALUE!</v>
      </c>
    </row>
    <row r="8" spans="1:10" ht="18.75" customHeight="1">
      <c r="B8" s="97" t="s">
        <v>125</v>
      </c>
      <c r="D8" s="110" t="s">
        <v>192</v>
      </c>
      <c r="F8" s="98" t="s">
        <v>126</v>
      </c>
      <c r="G8" s="94" t="e">
        <f t="shared" si="0"/>
        <v>#VALUE!</v>
      </c>
    </row>
    <row r="9" spans="1:10" ht="18.75" customHeight="1">
      <c r="D9" s="110" t="s">
        <v>193</v>
      </c>
      <c r="F9" s="98" t="s">
        <v>127</v>
      </c>
      <c r="G9" s="94" t="e">
        <f t="shared" si="0"/>
        <v>#VALUE!</v>
      </c>
    </row>
    <row r="10" spans="1:10" ht="18.75" customHeight="1">
      <c r="D10" s="110" t="s">
        <v>194</v>
      </c>
      <c r="F10" s="98" t="s">
        <v>128</v>
      </c>
      <c r="G10" s="94" t="e">
        <f t="shared" si="0"/>
        <v>#VALUE!</v>
      </c>
    </row>
    <row r="11" spans="1:10" ht="18.75" customHeight="1">
      <c r="A11" s="100"/>
      <c r="D11" s="102"/>
      <c r="F11" s="98" t="s">
        <v>129</v>
      </c>
      <c r="G11" s="94" t="e">
        <f t="shared" si="0"/>
        <v>#VALUE!</v>
      </c>
    </row>
    <row r="12" spans="1:10" ht="18.75" customHeight="1">
      <c r="D12" s="2"/>
      <c r="F12" s="98" t="s">
        <v>130</v>
      </c>
      <c r="G12" s="94" t="e">
        <f t="shared" si="0"/>
        <v>#VALUE!</v>
      </c>
    </row>
    <row r="13" spans="1:10" ht="18.75" customHeight="1">
      <c r="D13" s="2"/>
      <c r="F13" s="98" t="s">
        <v>131</v>
      </c>
      <c r="G13" s="94" t="e">
        <f t="shared" si="0"/>
        <v>#VALUE!</v>
      </c>
    </row>
    <row r="14" spans="1:10" ht="18.75" customHeight="1">
      <c r="F14" s="98" t="s">
        <v>132</v>
      </c>
      <c r="G14" s="94" t="e">
        <f t="shared" si="0"/>
        <v>#VALUE!</v>
      </c>
    </row>
    <row r="15" spans="1:10" ht="18.75" customHeight="1">
      <c r="F15" s="98" t="s">
        <v>133</v>
      </c>
      <c r="G15" s="94" t="e">
        <f t="shared" si="0"/>
        <v>#VALUE!</v>
      </c>
    </row>
    <row r="16" spans="1:10" ht="18.75" customHeight="1">
      <c r="F16" s="98" t="s">
        <v>134</v>
      </c>
      <c r="G16" s="94" t="e">
        <f t="shared" si="0"/>
        <v>#VALUE!</v>
      </c>
    </row>
    <row r="17" spans="6:14" ht="18.75" customHeight="1">
      <c r="F17" s="98" t="s">
        <v>135</v>
      </c>
      <c r="G17" s="94" t="e">
        <f t="shared" si="0"/>
        <v>#VALUE!</v>
      </c>
      <c r="K17" s="97" t="s">
        <v>222</v>
      </c>
      <c r="L17" s="97" t="e">
        <f>IF(K17=0,"",FIND("-",K17))</f>
        <v>#VALUE!</v>
      </c>
      <c r="M17" s="97" t="e">
        <f>IF(K17=0,"",LEFT(K17,L17-1))</f>
        <v>#VALUE!</v>
      </c>
      <c r="N17" s="97">
        <f>IF(K17=0,0,COUNTIF(F$2:F$150,M17))</f>
        <v>0</v>
      </c>
    </row>
    <row r="18" spans="6:14" ht="18.75" customHeight="1">
      <c r="F18" s="98" t="s">
        <v>136</v>
      </c>
      <c r="G18" s="94" t="e">
        <f t="shared" si="0"/>
        <v>#VALUE!</v>
      </c>
      <c r="K18" s="97">
        <v>0</v>
      </c>
      <c r="L18" s="97" t="str">
        <f t="shared" ref="L18:L32" si="1">IF(K18=0,"",FIND("-",K18))</f>
        <v/>
      </c>
      <c r="M18" s="97" t="str">
        <f t="shared" ref="M18:M32" si="2">IF(K18=0,"",LEFT(K18,L18-1))</f>
        <v/>
      </c>
      <c r="N18" s="97">
        <f t="shared" ref="N18:N32" si="3">IF(K18=0,0,COUNTIF(F$2:F$100,M18))</f>
        <v>0</v>
      </c>
    </row>
    <row r="19" spans="6:14" ht="18.75" customHeight="1">
      <c r="F19" s="98" t="s">
        <v>137</v>
      </c>
      <c r="G19" s="94" t="e">
        <f t="shared" si="0"/>
        <v>#VALUE!</v>
      </c>
      <c r="K19" s="97">
        <v>0</v>
      </c>
      <c r="L19" s="97" t="str">
        <f t="shared" si="1"/>
        <v/>
      </c>
      <c r="M19" s="97" t="str">
        <f t="shared" si="2"/>
        <v/>
      </c>
      <c r="N19" s="97">
        <f t="shared" si="3"/>
        <v>0</v>
      </c>
    </row>
    <row r="20" spans="6:14" ht="18.75" customHeight="1">
      <c r="F20" s="98" t="s">
        <v>138</v>
      </c>
      <c r="G20" s="94" t="e">
        <f t="shared" si="0"/>
        <v>#VALUE!</v>
      </c>
      <c r="K20" s="97">
        <v>0</v>
      </c>
      <c r="L20" s="97" t="str">
        <f t="shared" si="1"/>
        <v/>
      </c>
      <c r="M20" s="97" t="str">
        <f t="shared" si="2"/>
        <v/>
      </c>
      <c r="N20" s="97">
        <f t="shared" si="3"/>
        <v>0</v>
      </c>
    </row>
    <row r="21" spans="6:14" ht="18.75" customHeight="1">
      <c r="F21" s="98" t="s">
        <v>139</v>
      </c>
      <c r="G21" s="94" t="e">
        <f t="shared" si="0"/>
        <v>#VALUE!</v>
      </c>
      <c r="K21" s="97">
        <v>0</v>
      </c>
      <c r="L21" s="97" t="str">
        <f t="shared" si="1"/>
        <v/>
      </c>
      <c r="M21" s="97" t="str">
        <f t="shared" si="2"/>
        <v/>
      </c>
      <c r="N21" s="97">
        <f t="shared" si="3"/>
        <v>0</v>
      </c>
    </row>
    <row r="22" spans="6:14" ht="18.75" customHeight="1">
      <c r="F22" s="98" t="s">
        <v>140</v>
      </c>
      <c r="G22" s="94" t="e">
        <f t="shared" si="0"/>
        <v>#VALUE!</v>
      </c>
      <c r="K22" s="97">
        <v>0</v>
      </c>
      <c r="L22" s="97" t="str">
        <f t="shared" si="1"/>
        <v/>
      </c>
      <c r="M22" s="97" t="str">
        <f t="shared" si="2"/>
        <v/>
      </c>
      <c r="N22" s="97">
        <f t="shared" si="3"/>
        <v>0</v>
      </c>
    </row>
    <row r="23" spans="6:14" ht="18.75" customHeight="1">
      <c r="F23" s="98" t="s">
        <v>141</v>
      </c>
      <c r="G23" s="94" t="e">
        <f t="shared" si="0"/>
        <v>#VALUE!</v>
      </c>
      <c r="K23" s="97">
        <v>0</v>
      </c>
      <c r="L23" s="97" t="str">
        <f t="shared" si="1"/>
        <v/>
      </c>
      <c r="M23" s="97" t="str">
        <f t="shared" si="2"/>
        <v/>
      </c>
      <c r="N23" s="97">
        <f t="shared" si="3"/>
        <v>0</v>
      </c>
    </row>
    <row r="24" spans="6:14" ht="18.75" customHeight="1">
      <c r="F24" s="98" t="s">
        <v>142</v>
      </c>
      <c r="G24" s="94" t="e">
        <f t="shared" si="0"/>
        <v>#VALUE!</v>
      </c>
      <c r="K24" s="97">
        <v>0</v>
      </c>
      <c r="L24" s="97" t="str">
        <f t="shared" si="1"/>
        <v/>
      </c>
      <c r="M24" s="97" t="str">
        <f t="shared" si="2"/>
        <v/>
      </c>
      <c r="N24" s="97">
        <f t="shared" si="3"/>
        <v>0</v>
      </c>
    </row>
    <row r="25" spans="6:14" ht="18.75" customHeight="1">
      <c r="F25" s="98" t="s">
        <v>143</v>
      </c>
      <c r="G25" s="94" t="e">
        <f t="shared" si="0"/>
        <v>#VALUE!</v>
      </c>
      <c r="K25" s="97">
        <v>0</v>
      </c>
      <c r="L25" s="97" t="str">
        <f t="shared" si="1"/>
        <v/>
      </c>
      <c r="M25" s="97" t="str">
        <f t="shared" si="2"/>
        <v/>
      </c>
      <c r="N25" s="97">
        <f t="shared" si="3"/>
        <v>0</v>
      </c>
    </row>
    <row r="26" spans="6:14" ht="18.75" customHeight="1">
      <c r="F26" s="98" t="s">
        <v>144</v>
      </c>
      <c r="G26" s="94" t="e">
        <f t="shared" si="0"/>
        <v>#VALUE!</v>
      </c>
      <c r="K26" s="97">
        <v>0</v>
      </c>
      <c r="L26" s="97" t="str">
        <f t="shared" si="1"/>
        <v/>
      </c>
      <c r="M26" s="97" t="str">
        <f t="shared" si="2"/>
        <v/>
      </c>
      <c r="N26" s="97">
        <f t="shared" si="3"/>
        <v>0</v>
      </c>
    </row>
    <row r="27" spans="6:14" ht="18.75" customHeight="1">
      <c r="F27" s="98" t="s">
        <v>145</v>
      </c>
      <c r="G27" s="94" t="e">
        <f t="shared" si="0"/>
        <v>#VALUE!</v>
      </c>
      <c r="K27" s="97">
        <v>0</v>
      </c>
      <c r="L27" s="97" t="str">
        <f t="shared" si="1"/>
        <v/>
      </c>
      <c r="M27" s="97" t="str">
        <f t="shared" si="2"/>
        <v/>
      </c>
      <c r="N27" s="97">
        <f t="shared" si="3"/>
        <v>0</v>
      </c>
    </row>
    <row r="28" spans="6:14" ht="18.75" customHeight="1">
      <c r="F28" s="98" t="s">
        <v>146</v>
      </c>
      <c r="G28" s="94" t="e">
        <f t="shared" si="0"/>
        <v>#VALUE!</v>
      </c>
      <c r="K28" s="97">
        <v>0</v>
      </c>
      <c r="L28" s="97" t="str">
        <f t="shared" si="1"/>
        <v/>
      </c>
      <c r="M28" s="97" t="str">
        <f t="shared" si="2"/>
        <v/>
      </c>
      <c r="N28" s="97">
        <f t="shared" si="3"/>
        <v>0</v>
      </c>
    </row>
    <row r="29" spans="6:14" ht="18.75" customHeight="1">
      <c r="F29" s="98" t="s">
        <v>147</v>
      </c>
      <c r="G29" s="94" t="e">
        <f t="shared" si="0"/>
        <v>#VALUE!</v>
      </c>
      <c r="K29" s="97">
        <v>0</v>
      </c>
      <c r="L29" s="97" t="str">
        <f t="shared" si="1"/>
        <v/>
      </c>
      <c r="M29" s="97" t="str">
        <f t="shared" si="2"/>
        <v/>
      </c>
      <c r="N29" s="97">
        <f t="shared" si="3"/>
        <v>0</v>
      </c>
    </row>
    <row r="30" spans="6:14" ht="18.75" customHeight="1">
      <c r="F30" s="98" t="s">
        <v>148</v>
      </c>
      <c r="G30" s="94" t="e">
        <f t="shared" si="0"/>
        <v>#VALUE!</v>
      </c>
      <c r="K30" s="97">
        <v>0</v>
      </c>
      <c r="L30" s="97" t="str">
        <f t="shared" si="1"/>
        <v/>
      </c>
      <c r="M30" s="97" t="str">
        <f t="shared" si="2"/>
        <v/>
      </c>
      <c r="N30" s="97">
        <f t="shared" si="3"/>
        <v>0</v>
      </c>
    </row>
    <row r="31" spans="6:14" ht="18.75" customHeight="1">
      <c r="F31" s="98" t="s">
        <v>149</v>
      </c>
      <c r="G31" s="94" t="e">
        <f t="shared" si="0"/>
        <v>#VALUE!</v>
      </c>
      <c r="K31" s="97">
        <v>0</v>
      </c>
      <c r="L31" s="97" t="str">
        <f t="shared" si="1"/>
        <v/>
      </c>
      <c r="M31" s="97" t="str">
        <f t="shared" si="2"/>
        <v/>
      </c>
      <c r="N31" s="97">
        <f t="shared" si="3"/>
        <v>0</v>
      </c>
    </row>
    <row r="32" spans="6:14" ht="18.75" customHeight="1">
      <c r="F32" s="98" t="s">
        <v>150</v>
      </c>
      <c r="G32" s="94" t="e">
        <f t="shared" si="0"/>
        <v>#VALUE!</v>
      </c>
      <c r="K32" s="97">
        <v>0</v>
      </c>
      <c r="L32" s="97" t="str">
        <f t="shared" si="1"/>
        <v/>
      </c>
      <c r="M32" s="97" t="str">
        <f t="shared" si="2"/>
        <v/>
      </c>
      <c r="N32" s="97">
        <f t="shared" si="3"/>
        <v>0</v>
      </c>
    </row>
    <row r="33" spans="6:7" ht="18.75" customHeight="1">
      <c r="F33" s="98" t="s">
        <v>151</v>
      </c>
      <c r="G33" s="94" t="e">
        <f t="shared" si="0"/>
        <v>#VALUE!</v>
      </c>
    </row>
    <row r="34" spans="6:7" ht="18.75" customHeight="1">
      <c r="F34" s="98" t="s">
        <v>152</v>
      </c>
      <c r="G34" s="94" t="e">
        <f t="shared" si="0"/>
        <v>#VALUE!</v>
      </c>
    </row>
    <row r="35" spans="6:7" ht="18.75" customHeight="1">
      <c r="F35" s="98" t="s">
        <v>153</v>
      </c>
      <c r="G35" s="94" t="e">
        <f t="shared" si="0"/>
        <v>#VALUE!</v>
      </c>
    </row>
    <row r="36" spans="6:7" ht="18.75" customHeight="1">
      <c r="F36" s="98" t="s">
        <v>154</v>
      </c>
      <c r="G36" s="94" t="e">
        <f t="shared" si="0"/>
        <v>#VALUE!</v>
      </c>
    </row>
    <row r="37" spans="6:7" ht="18.75" customHeight="1">
      <c r="F37" s="98" t="s">
        <v>155</v>
      </c>
      <c r="G37" s="94" t="e">
        <f t="shared" si="0"/>
        <v>#VALUE!</v>
      </c>
    </row>
    <row r="38" spans="6:7" ht="18.75" customHeight="1">
      <c r="F38" s="98" t="s">
        <v>156</v>
      </c>
      <c r="G38" s="94" t="e">
        <f t="shared" si="0"/>
        <v>#VALUE!</v>
      </c>
    </row>
    <row r="39" spans="6:7" ht="18.75" customHeight="1">
      <c r="F39" s="98" t="s">
        <v>157</v>
      </c>
      <c r="G39" s="94" t="e">
        <f t="shared" si="0"/>
        <v>#VALUE!</v>
      </c>
    </row>
    <row r="40" spans="6:7" ht="18.75" customHeight="1">
      <c r="F40" s="98" t="s">
        <v>158</v>
      </c>
      <c r="G40" s="94" t="e">
        <f t="shared" si="0"/>
        <v>#VALUE!</v>
      </c>
    </row>
    <row r="41" spans="6:7" ht="18.75" customHeight="1">
      <c r="F41" s="98" t="s">
        <v>159</v>
      </c>
      <c r="G41" s="94" t="e">
        <f t="shared" si="0"/>
        <v>#VALUE!</v>
      </c>
    </row>
    <row r="42" spans="6:7" ht="18.75" customHeight="1">
      <c r="F42" s="98" t="s">
        <v>160</v>
      </c>
      <c r="G42" s="94" t="e">
        <f t="shared" si="0"/>
        <v>#VALUE!</v>
      </c>
    </row>
    <row r="43" spans="6:7" ht="18.75" customHeight="1">
      <c r="F43" s="98" t="s">
        <v>161</v>
      </c>
      <c r="G43" s="94" t="e">
        <f t="shared" si="0"/>
        <v>#VALUE!</v>
      </c>
    </row>
    <row r="44" spans="6:7" ht="18.75" customHeight="1">
      <c r="F44" s="98" t="s">
        <v>162</v>
      </c>
      <c r="G44" s="94" t="e">
        <f t="shared" si="0"/>
        <v>#VALUE!</v>
      </c>
    </row>
    <row r="45" spans="6:7" ht="18.75" customHeight="1">
      <c r="F45" s="98" t="s">
        <v>163</v>
      </c>
      <c r="G45" s="94" t="e">
        <f t="shared" si="0"/>
        <v>#VALUE!</v>
      </c>
    </row>
    <row r="46" spans="6:7" ht="18.75" customHeight="1">
      <c r="F46" s="98" t="s">
        <v>164</v>
      </c>
      <c r="G46" s="94" t="e">
        <f t="shared" si="0"/>
        <v>#VALUE!</v>
      </c>
    </row>
    <row r="47" spans="6:7" ht="18.75" customHeight="1">
      <c r="F47" s="98" t="s">
        <v>165</v>
      </c>
      <c r="G47" s="94" t="e">
        <f t="shared" si="0"/>
        <v>#VALUE!</v>
      </c>
    </row>
    <row r="48" spans="6:7" ht="18.75" customHeight="1">
      <c r="F48" s="98" t="s">
        <v>166</v>
      </c>
      <c r="G48" s="94" t="e">
        <f t="shared" si="0"/>
        <v>#VALUE!</v>
      </c>
    </row>
    <row r="49" spans="6:7" ht="18.75" customHeight="1">
      <c r="F49" s="98" t="s">
        <v>167</v>
      </c>
      <c r="G49" s="94" t="e">
        <f t="shared" si="0"/>
        <v>#VALUE!</v>
      </c>
    </row>
    <row r="50" spans="6:7" ht="18.75" customHeight="1">
      <c r="F50" s="98" t="s">
        <v>168</v>
      </c>
      <c r="G50" s="94" t="e">
        <f t="shared" si="0"/>
        <v>#VALUE!</v>
      </c>
    </row>
    <row r="51" spans="6:7" ht="18.75" customHeight="1">
      <c r="F51" s="98" t="s">
        <v>169</v>
      </c>
      <c r="G51" s="94" t="e">
        <f t="shared" si="0"/>
        <v>#VALUE!</v>
      </c>
    </row>
    <row r="52" spans="6:7" ht="18.75" customHeight="1">
      <c r="F52" s="98" t="s">
        <v>170</v>
      </c>
      <c r="G52" s="94" t="e">
        <f t="shared" si="0"/>
        <v>#VALUE!</v>
      </c>
    </row>
    <row r="53" spans="6:7" ht="18.75" customHeight="1">
      <c r="F53" s="98" t="s">
        <v>171</v>
      </c>
      <c r="G53" s="94" t="e">
        <f t="shared" si="0"/>
        <v>#VALUE!</v>
      </c>
    </row>
    <row r="54" spans="6:7" ht="18.75" customHeight="1">
      <c r="F54" s="98" t="s">
        <v>172</v>
      </c>
      <c r="G54" s="94" t="e">
        <f t="shared" si="0"/>
        <v>#VALUE!</v>
      </c>
    </row>
    <row r="55" spans="6:7" ht="18.75" customHeight="1">
      <c r="F55" s="98" t="s">
        <v>173</v>
      </c>
      <c r="G55" s="94" t="e">
        <f t="shared" si="0"/>
        <v>#VALUE!</v>
      </c>
    </row>
    <row r="56" spans="6:7" ht="18.75" customHeight="1">
      <c r="F56" s="101" t="s">
        <v>174</v>
      </c>
      <c r="G56" s="94" t="e">
        <f t="shared" si="0"/>
        <v>#VALUE!</v>
      </c>
    </row>
    <row r="57" spans="6:7" ht="18.75" customHeight="1">
      <c r="F57" s="101" t="s">
        <v>175</v>
      </c>
      <c r="G57" s="94" t="e">
        <f t="shared" si="0"/>
        <v>#VALUE!</v>
      </c>
    </row>
    <row r="58" spans="6:7" ht="18.75" customHeight="1">
      <c r="F58" s="101" t="s">
        <v>176</v>
      </c>
      <c r="G58" s="94" t="e">
        <f t="shared" si="0"/>
        <v>#VALUE!</v>
      </c>
    </row>
    <row r="59" spans="6:7" ht="18.75" customHeight="1">
      <c r="F59" s="101" t="s">
        <v>177</v>
      </c>
      <c r="G59" s="94" t="e">
        <f t="shared" si="0"/>
        <v>#VALUE!</v>
      </c>
    </row>
    <row r="60" spans="6:7" ht="18.75" customHeight="1">
      <c r="F60" s="101" t="s">
        <v>178</v>
      </c>
      <c r="G60" s="94" t="e">
        <f t="shared" si="0"/>
        <v>#VALUE!</v>
      </c>
    </row>
    <row r="61" spans="6:7" ht="18.75" customHeight="1">
      <c r="F61" s="101" t="s">
        <v>179</v>
      </c>
      <c r="G61" s="94" t="e">
        <f t="shared" si="0"/>
        <v>#VALUE!</v>
      </c>
    </row>
    <row r="62" spans="6:7" ht="18.75" customHeight="1">
      <c r="F62" s="101" t="s">
        <v>180</v>
      </c>
      <c r="G62" s="94" t="e">
        <f t="shared" si="0"/>
        <v>#VALUE!</v>
      </c>
    </row>
    <row r="63" spans="6:7" ht="18.75" customHeight="1">
      <c r="F63" s="101" t="s">
        <v>181</v>
      </c>
      <c r="G63" s="94" t="e">
        <f t="shared" si="0"/>
        <v>#VALUE!</v>
      </c>
    </row>
    <row r="64" spans="6:7" ht="18.75" customHeight="1">
      <c r="F64" s="101" t="s">
        <v>182</v>
      </c>
      <c r="G64" s="94" t="e">
        <f t="shared" si="0"/>
        <v>#VALUE!</v>
      </c>
    </row>
    <row r="65" spans="6:7" ht="18.75" customHeight="1">
      <c r="F65" s="101" t="s">
        <v>183</v>
      </c>
      <c r="G65" s="94" t="e">
        <f t="shared" si="0"/>
        <v>#VALUE!</v>
      </c>
    </row>
    <row r="66" spans="6:7" ht="18.75" customHeight="1">
      <c r="F66" s="101" t="s">
        <v>184</v>
      </c>
      <c r="G66" s="94" t="e">
        <f t="shared" si="0"/>
        <v>#VALUE!</v>
      </c>
    </row>
    <row r="67" spans="6:7" ht="18.75" customHeight="1">
      <c r="F67" s="101" t="s">
        <v>185</v>
      </c>
      <c r="G67" s="94" t="e">
        <f t="shared" ref="G67:G130" si="4">IF(F67="",0,IF(F67=G$1,1,0))</f>
        <v>#VALUE!</v>
      </c>
    </row>
    <row r="68" spans="6:7" ht="18.75" customHeight="1">
      <c r="F68" s="101" t="s">
        <v>186</v>
      </c>
      <c r="G68" s="94" t="e">
        <f t="shared" si="4"/>
        <v>#VALUE!</v>
      </c>
    </row>
    <row r="69" spans="6:7" ht="18.75" customHeight="1">
      <c r="F69" s="101" t="s">
        <v>187</v>
      </c>
      <c r="G69" s="94" t="e">
        <f t="shared" si="4"/>
        <v>#VALUE!</v>
      </c>
    </row>
    <row r="70" spans="6:7" ht="18.75" customHeight="1">
      <c r="F70" s="101" t="s">
        <v>188</v>
      </c>
      <c r="G70" s="94" t="e">
        <f t="shared" si="4"/>
        <v>#VALUE!</v>
      </c>
    </row>
    <row r="71" spans="6:7" ht="18.75" customHeight="1">
      <c r="F71" s="101"/>
      <c r="G71" s="94">
        <f t="shared" si="4"/>
        <v>0</v>
      </c>
    </row>
    <row r="72" spans="6:7" ht="18.75" customHeight="1">
      <c r="F72" s="101"/>
      <c r="G72" s="94">
        <f t="shared" si="4"/>
        <v>0</v>
      </c>
    </row>
    <row r="73" spans="6:7" ht="18.75" customHeight="1">
      <c r="F73" s="101"/>
      <c r="G73" s="94">
        <f t="shared" si="4"/>
        <v>0</v>
      </c>
    </row>
    <row r="74" spans="6:7" ht="18.75" customHeight="1">
      <c r="F74" s="101"/>
      <c r="G74" s="94">
        <f t="shared" si="4"/>
        <v>0</v>
      </c>
    </row>
    <row r="75" spans="6:7" ht="18.75" customHeight="1">
      <c r="F75" s="101"/>
      <c r="G75" s="94">
        <f t="shared" si="4"/>
        <v>0</v>
      </c>
    </row>
    <row r="76" spans="6:7" ht="18.75" customHeight="1">
      <c r="F76" s="101"/>
      <c r="G76" s="94">
        <f t="shared" si="4"/>
        <v>0</v>
      </c>
    </row>
    <row r="77" spans="6:7" ht="18.75" customHeight="1">
      <c r="F77" s="101"/>
      <c r="G77" s="94">
        <f t="shared" si="4"/>
        <v>0</v>
      </c>
    </row>
    <row r="78" spans="6:7" ht="18.75" customHeight="1">
      <c r="F78" s="101"/>
      <c r="G78" s="94">
        <f t="shared" si="4"/>
        <v>0</v>
      </c>
    </row>
    <row r="79" spans="6:7" ht="18.75" customHeight="1">
      <c r="F79" s="101"/>
      <c r="G79" s="94">
        <f t="shared" si="4"/>
        <v>0</v>
      </c>
    </row>
    <row r="80" spans="6:7" ht="18.75" customHeight="1">
      <c r="F80" s="101"/>
      <c r="G80" s="94">
        <f t="shared" si="4"/>
        <v>0</v>
      </c>
    </row>
    <row r="81" spans="6:7" ht="18.75" customHeight="1">
      <c r="F81" s="101"/>
      <c r="G81" s="94">
        <f t="shared" si="4"/>
        <v>0</v>
      </c>
    </row>
    <row r="82" spans="6:7" ht="18.75" customHeight="1">
      <c r="F82" s="101"/>
      <c r="G82" s="94">
        <f t="shared" si="4"/>
        <v>0</v>
      </c>
    </row>
    <row r="83" spans="6:7" ht="18.75" customHeight="1">
      <c r="F83" s="101"/>
      <c r="G83" s="94">
        <f t="shared" si="4"/>
        <v>0</v>
      </c>
    </row>
    <row r="84" spans="6:7" ht="18.75" customHeight="1">
      <c r="F84" s="101"/>
      <c r="G84" s="94">
        <f t="shared" si="4"/>
        <v>0</v>
      </c>
    </row>
    <row r="85" spans="6:7" ht="18.75" customHeight="1">
      <c r="F85" s="101"/>
      <c r="G85" s="94">
        <f t="shared" si="4"/>
        <v>0</v>
      </c>
    </row>
    <row r="86" spans="6:7" ht="18.75" customHeight="1">
      <c r="F86" s="101"/>
      <c r="G86" s="94">
        <f t="shared" si="4"/>
        <v>0</v>
      </c>
    </row>
    <row r="87" spans="6:7" ht="18.75" customHeight="1">
      <c r="F87" s="101"/>
      <c r="G87" s="94">
        <f t="shared" si="4"/>
        <v>0</v>
      </c>
    </row>
    <row r="88" spans="6:7" ht="18.75" customHeight="1">
      <c r="F88" s="101"/>
      <c r="G88" s="94">
        <f t="shared" si="4"/>
        <v>0</v>
      </c>
    </row>
    <row r="89" spans="6:7" ht="18.75" customHeight="1">
      <c r="F89" s="101"/>
      <c r="G89" s="94">
        <f t="shared" si="4"/>
        <v>0</v>
      </c>
    </row>
    <row r="90" spans="6:7" ht="18.75" customHeight="1">
      <c r="F90" s="101"/>
      <c r="G90" s="94">
        <f t="shared" si="4"/>
        <v>0</v>
      </c>
    </row>
    <row r="91" spans="6:7" ht="18.75" customHeight="1">
      <c r="F91" s="101"/>
      <c r="G91" s="94">
        <f t="shared" si="4"/>
        <v>0</v>
      </c>
    </row>
    <row r="92" spans="6:7" ht="18.75" customHeight="1">
      <c r="F92" s="101"/>
      <c r="G92" s="94">
        <f t="shared" si="4"/>
        <v>0</v>
      </c>
    </row>
    <row r="93" spans="6:7" ht="18.75" customHeight="1">
      <c r="F93" s="101"/>
      <c r="G93" s="94">
        <f t="shared" si="4"/>
        <v>0</v>
      </c>
    </row>
    <row r="94" spans="6:7" ht="18.75" customHeight="1">
      <c r="F94" s="101"/>
      <c r="G94" s="94">
        <f t="shared" si="4"/>
        <v>0</v>
      </c>
    </row>
    <row r="95" spans="6:7" ht="18.75" customHeight="1">
      <c r="F95" s="101"/>
      <c r="G95" s="94">
        <f t="shared" si="4"/>
        <v>0</v>
      </c>
    </row>
    <row r="96" spans="6:7" ht="18.75" customHeight="1">
      <c r="F96" s="101"/>
      <c r="G96" s="94">
        <f t="shared" si="4"/>
        <v>0</v>
      </c>
    </row>
    <row r="97" spans="6:7" ht="18.75" customHeight="1">
      <c r="F97" s="101"/>
      <c r="G97" s="94">
        <f t="shared" si="4"/>
        <v>0</v>
      </c>
    </row>
    <row r="98" spans="6:7" ht="18.75" customHeight="1">
      <c r="F98" s="101"/>
      <c r="G98" s="94">
        <f t="shared" si="4"/>
        <v>0</v>
      </c>
    </row>
    <row r="99" spans="6:7" ht="18.75" customHeight="1">
      <c r="F99" s="101"/>
      <c r="G99" s="94">
        <f t="shared" si="4"/>
        <v>0</v>
      </c>
    </row>
    <row r="100" spans="6:7" ht="18.75" customHeight="1">
      <c r="F100" s="101"/>
      <c r="G100" s="94">
        <f t="shared" si="4"/>
        <v>0</v>
      </c>
    </row>
    <row r="101" spans="6:7" ht="18.75" customHeight="1">
      <c r="F101" s="101"/>
      <c r="G101" s="94">
        <f t="shared" si="4"/>
        <v>0</v>
      </c>
    </row>
    <row r="102" spans="6:7" ht="18.75" customHeight="1">
      <c r="F102" s="101"/>
      <c r="G102" s="94">
        <f t="shared" si="4"/>
        <v>0</v>
      </c>
    </row>
    <row r="103" spans="6:7" ht="18.75" customHeight="1">
      <c r="F103" s="101"/>
      <c r="G103" s="94">
        <f t="shared" si="4"/>
        <v>0</v>
      </c>
    </row>
    <row r="104" spans="6:7" ht="18.75" customHeight="1">
      <c r="F104" s="101"/>
      <c r="G104" s="94">
        <f t="shared" si="4"/>
        <v>0</v>
      </c>
    </row>
    <row r="105" spans="6:7" ht="18.75" customHeight="1">
      <c r="F105" s="101"/>
      <c r="G105" s="94">
        <f t="shared" si="4"/>
        <v>0</v>
      </c>
    </row>
    <row r="106" spans="6:7" ht="18.75" customHeight="1">
      <c r="F106" s="101"/>
      <c r="G106" s="94">
        <f t="shared" si="4"/>
        <v>0</v>
      </c>
    </row>
    <row r="107" spans="6:7" ht="18.75" customHeight="1">
      <c r="F107" s="101"/>
      <c r="G107" s="94">
        <f t="shared" si="4"/>
        <v>0</v>
      </c>
    </row>
    <row r="108" spans="6:7" ht="18.75" customHeight="1">
      <c r="F108" s="101"/>
      <c r="G108" s="94">
        <f t="shared" si="4"/>
        <v>0</v>
      </c>
    </row>
    <row r="109" spans="6:7" ht="18.75" customHeight="1">
      <c r="F109" s="101"/>
      <c r="G109" s="94">
        <f t="shared" si="4"/>
        <v>0</v>
      </c>
    </row>
    <row r="110" spans="6:7" ht="18.75" customHeight="1">
      <c r="F110" s="101"/>
      <c r="G110" s="94">
        <f t="shared" si="4"/>
        <v>0</v>
      </c>
    </row>
    <row r="111" spans="6:7" ht="18.75" customHeight="1">
      <c r="F111" s="101"/>
      <c r="G111" s="94">
        <f t="shared" si="4"/>
        <v>0</v>
      </c>
    </row>
    <row r="112" spans="6:7" ht="18.75" customHeight="1">
      <c r="F112" s="101"/>
      <c r="G112" s="94">
        <f t="shared" si="4"/>
        <v>0</v>
      </c>
    </row>
    <row r="113" spans="6:7" ht="18.75" customHeight="1">
      <c r="F113" s="101"/>
      <c r="G113" s="94">
        <f t="shared" si="4"/>
        <v>0</v>
      </c>
    </row>
    <row r="114" spans="6:7" ht="18.75" customHeight="1">
      <c r="F114" s="101"/>
      <c r="G114" s="94">
        <f t="shared" si="4"/>
        <v>0</v>
      </c>
    </row>
    <row r="115" spans="6:7" ht="18.75" customHeight="1">
      <c r="F115" s="101"/>
      <c r="G115" s="94">
        <f t="shared" si="4"/>
        <v>0</v>
      </c>
    </row>
    <row r="116" spans="6:7" ht="18.75" customHeight="1">
      <c r="F116" s="101"/>
      <c r="G116" s="94">
        <f t="shared" si="4"/>
        <v>0</v>
      </c>
    </row>
    <row r="117" spans="6:7" ht="18.75" customHeight="1">
      <c r="F117" s="101"/>
      <c r="G117" s="94">
        <f t="shared" si="4"/>
        <v>0</v>
      </c>
    </row>
    <row r="118" spans="6:7" ht="18.75" customHeight="1">
      <c r="F118" s="101"/>
      <c r="G118" s="94">
        <f t="shared" si="4"/>
        <v>0</v>
      </c>
    </row>
    <row r="119" spans="6:7" ht="18.75" customHeight="1">
      <c r="F119" s="101"/>
      <c r="G119" s="94">
        <f t="shared" si="4"/>
        <v>0</v>
      </c>
    </row>
    <row r="120" spans="6:7" ht="18.75" customHeight="1">
      <c r="F120" s="101"/>
      <c r="G120" s="94">
        <f t="shared" si="4"/>
        <v>0</v>
      </c>
    </row>
    <row r="121" spans="6:7" ht="18.75" customHeight="1">
      <c r="F121" s="101"/>
      <c r="G121" s="94">
        <f t="shared" si="4"/>
        <v>0</v>
      </c>
    </row>
    <row r="122" spans="6:7" ht="18.75" customHeight="1">
      <c r="F122" s="101"/>
      <c r="G122" s="94">
        <f t="shared" si="4"/>
        <v>0</v>
      </c>
    </row>
    <row r="123" spans="6:7" ht="18.75" customHeight="1">
      <c r="F123" s="101"/>
      <c r="G123" s="94">
        <f t="shared" si="4"/>
        <v>0</v>
      </c>
    </row>
    <row r="124" spans="6:7" ht="18.75" customHeight="1">
      <c r="F124" s="101"/>
      <c r="G124" s="94">
        <f t="shared" si="4"/>
        <v>0</v>
      </c>
    </row>
    <row r="125" spans="6:7" ht="18.75" customHeight="1">
      <c r="F125" s="101"/>
      <c r="G125" s="94">
        <f t="shared" si="4"/>
        <v>0</v>
      </c>
    </row>
    <row r="126" spans="6:7" ht="18.75" customHeight="1">
      <c r="F126" s="101"/>
      <c r="G126" s="94">
        <f t="shared" si="4"/>
        <v>0</v>
      </c>
    </row>
    <row r="127" spans="6:7" ht="18.75" customHeight="1">
      <c r="F127" s="101"/>
      <c r="G127" s="94">
        <f t="shared" si="4"/>
        <v>0</v>
      </c>
    </row>
    <row r="128" spans="6:7" ht="18.75" customHeight="1">
      <c r="F128" s="101"/>
      <c r="G128" s="94">
        <f t="shared" si="4"/>
        <v>0</v>
      </c>
    </row>
    <row r="129" spans="6:7" ht="18.75" customHeight="1">
      <c r="F129" s="101"/>
      <c r="G129" s="94">
        <f t="shared" si="4"/>
        <v>0</v>
      </c>
    </row>
    <row r="130" spans="6:7" ht="18.75" customHeight="1">
      <c r="F130" s="101"/>
      <c r="G130" s="94">
        <f t="shared" si="4"/>
        <v>0</v>
      </c>
    </row>
    <row r="131" spans="6:7" ht="18.75" customHeight="1">
      <c r="F131" s="101"/>
      <c r="G131" s="94">
        <f t="shared" ref="G131:G150" si="5">IF(F131="",0,IF(F131=G$1,1,0))</f>
        <v>0</v>
      </c>
    </row>
    <row r="132" spans="6:7" ht="18.75" customHeight="1">
      <c r="F132" s="101"/>
      <c r="G132" s="94">
        <f t="shared" si="5"/>
        <v>0</v>
      </c>
    </row>
    <row r="133" spans="6:7" ht="18.75" customHeight="1">
      <c r="F133" s="101"/>
      <c r="G133" s="94">
        <f t="shared" si="5"/>
        <v>0</v>
      </c>
    </row>
    <row r="134" spans="6:7" ht="18.75" customHeight="1">
      <c r="F134" s="101"/>
      <c r="G134" s="94">
        <f t="shared" si="5"/>
        <v>0</v>
      </c>
    </row>
    <row r="135" spans="6:7" ht="18.75" customHeight="1">
      <c r="F135" s="101"/>
      <c r="G135" s="94">
        <f t="shared" si="5"/>
        <v>0</v>
      </c>
    </row>
    <row r="136" spans="6:7" ht="18.75" customHeight="1">
      <c r="F136" s="101"/>
      <c r="G136" s="94">
        <f t="shared" si="5"/>
        <v>0</v>
      </c>
    </row>
    <row r="137" spans="6:7" ht="18.75" customHeight="1">
      <c r="F137" s="101"/>
      <c r="G137" s="94">
        <f t="shared" si="5"/>
        <v>0</v>
      </c>
    </row>
    <row r="138" spans="6:7" ht="18.75" customHeight="1">
      <c r="F138" s="101"/>
      <c r="G138" s="94">
        <f t="shared" si="5"/>
        <v>0</v>
      </c>
    </row>
    <row r="139" spans="6:7" ht="18.75" customHeight="1">
      <c r="F139" s="101"/>
      <c r="G139" s="94">
        <f t="shared" si="5"/>
        <v>0</v>
      </c>
    </row>
    <row r="140" spans="6:7" ht="18.75" customHeight="1">
      <c r="F140" s="101"/>
      <c r="G140" s="94">
        <f t="shared" si="5"/>
        <v>0</v>
      </c>
    </row>
    <row r="141" spans="6:7" ht="18.75" customHeight="1">
      <c r="F141" s="101"/>
      <c r="G141" s="94">
        <f t="shared" si="5"/>
        <v>0</v>
      </c>
    </row>
    <row r="142" spans="6:7" ht="18.75" customHeight="1">
      <c r="F142" s="101"/>
      <c r="G142" s="94">
        <f t="shared" si="5"/>
        <v>0</v>
      </c>
    </row>
    <row r="143" spans="6:7" ht="18.75" customHeight="1">
      <c r="F143" s="101"/>
      <c r="G143" s="94">
        <f t="shared" si="5"/>
        <v>0</v>
      </c>
    </row>
    <row r="144" spans="6:7" ht="18.75" customHeight="1">
      <c r="F144" s="101"/>
      <c r="G144" s="94">
        <f t="shared" si="5"/>
        <v>0</v>
      </c>
    </row>
    <row r="145" spans="6:7" ht="18.75" customHeight="1">
      <c r="F145" s="101"/>
      <c r="G145" s="94">
        <f t="shared" si="5"/>
        <v>0</v>
      </c>
    </row>
    <row r="146" spans="6:7" ht="18.75" customHeight="1">
      <c r="F146" s="101"/>
      <c r="G146" s="94">
        <f t="shared" si="5"/>
        <v>0</v>
      </c>
    </row>
    <row r="147" spans="6:7" ht="18.75" customHeight="1">
      <c r="F147" s="101"/>
      <c r="G147" s="94">
        <f t="shared" si="5"/>
        <v>0</v>
      </c>
    </row>
    <row r="148" spans="6:7" ht="18.75" customHeight="1">
      <c r="F148" s="101"/>
      <c r="G148" s="94">
        <f t="shared" si="5"/>
        <v>0</v>
      </c>
    </row>
    <row r="149" spans="6:7" ht="18.75" customHeight="1">
      <c r="F149" s="101"/>
      <c r="G149" s="94">
        <f t="shared" si="5"/>
        <v>0</v>
      </c>
    </row>
    <row r="150" spans="6:7" ht="18.75" customHeight="1">
      <c r="F150" s="101"/>
      <c r="G150" s="94">
        <f t="shared" si="5"/>
        <v>0</v>
      </c>
    </row>
  </sheetData>
  <phoneticPr fontId="4"/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296A8EFDDF7E42BCCD9CD68697E721" ma:contentTypeVersion="14" ma:contentTypeDescription="新しいドキュメントを作成します。" ma:contentTypeScope="" ma:versionID="5de8f7b0a43b081a0279a721372b52bb">
  <xsd:schema xmlns:xsd="http://www.w3.org/2001/XMLSchema" xmlns:xs="http://www.w3.org/2001/XMLSchema" xmlns:p="http://schemas.microsoft.com/office/2006/metadata/properties" xmlns:ns2="be01d316-6e26-42f7-9336-eb243818ad6f" xmlns:ns3="74ef3159-e96d-42a7-96cd-cf64a0911734" targetNamespace="http://schemas.microsoft.com/office/2006/metadata/properties" ma:root="true" ma:fieldsID="18c4069d0e4de246490d3bffe7e6afa5" ns2:_="" ns3:_="">
    <xsd:import namespace="be01d316-6e26-42f7-9336-eb243818ad6f"/>
    <xsd:import namespace="74ef3159-e96d-42a7-96cd-cf64a0911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1d316-6e26-42f7-9336-eb243818a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120e3a0-02c5-4616-ba12-b99febfdc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f3159-e96d-42a7-96cd-cf64a091173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34af1f8-b056-4513-8e03-29c9297678c0}" ma:internalName="TaxCatchAll" ma:showField="CatchAllData" ma:web="74ef3159-e96d-42a7-96cd-cf64a09117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01d316-6e26-42f7-9336-eb243818ad6f">
      <Terms xmlns="http://schemas.microsoft.com/office/infopath/2007/PartnerControls"/>
    </lcf76f155ced4ddcb4097134ff3c332f>
    <TaxCatchAll xmlns="74ef3159-e96d-42a7-96cd-cf64a09117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818DD3-9B36-472C-9B1F-F0E853E22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01d316-6e26-42f7-9336-eb243818ad6f"/>
    <ds:schemaRef ds:uri="74ef3159-e96d-42a7-96cd-cf64a0911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DB854B-AD5C-4EC9-ADCB-7A8497E91EF9}">
  <ds:schemaRefs>
    <ds:schemaRef ds:uri="http://schemas.microsoft.com/office/2006/metadata/properties"/>
    <ds:schemaRef ds:uri="http://schemas.microsoft.com/office/infopath/2007/PartnerControls"/>
    <ds:schemaRef ds:uri="be01d316-6e26-42f7-9336-eb243818ad6f"/>
    <ds:schemaRef ds:uri="74ef3159-e96d-42a7-96cd-cf64a0911734"/>
  </ds:schemaRefs>
</ds:datastoreItem>
</file>

<file path=customXml/itemProps3.xml><?xml version="1.0" encoding="utf-8"?>
<ds:datastoreItem xmlns:ds="http://schemas.openxmlformats.org/officeDocument/2006/customXml" ds:itemID="{5D36F0BD-AD37-4FB7-BF1C-4C9D1C8FD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１．案件情報</vt:lpstr>
      <vt:lpstr>２．業務報告</vt:lpstr>
      <vt:lpstr>３．口座情報</vt:lpstr>
      <vt:lpstr>４．報酬</vt:lpstr>
      <vt:lpstr>５．実費</vt:lpstr>
      <vt:lpstr>プルダウンリスト</vt:lpstr>
      <vt:lpstr>'１．案件情報'!Print_Area</vt:lpstr>
      <vt:lpstr>'２．業務報告'!Print_Area</vt:lpstr>
      <vt:lpstr>'３．口座情報'!Print_Area</vt:lpstr>
      <vt:lpstr>'４．報酬'!Print_Area</vt:lpstr>
      <vt:lpstr>'５．実費'!Print_Area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末次 正尚(SUETSUGU Masanao)</dc:creator>
  <cp:lastModifiedBy>河内 菜々子（SOVIC）</cp:lastModifiedBy>
  <cp:lastPrinted>2025-04-01T00:35:23Z</cp:lastPrinted>
  <dcterms:created xsi:type="dcterms:W3CDTF">2025-01-16T13:56:27Z</dcterms:created>
  <dcterms:modified xsi:type="dcterms:W3CDTF">2025-10-07T04:53:15Z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0x01010064296A8EFDDF7E42BCCD9CD68697E721</vt:lpwstr>
  </property>
</Properties>
</file>